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13_ncr:1_{1AC54EC5-D60D-4C55-A522-5E9BA7320074}" xr6:coauthVersionLast="47" xr6:coauthVersionMax="47" xr10:uidLastSave="{00000000-0000-0000-0000-000000000000}"/>
  <bookViews>
    <workbookView minimized="1" xWindow="10290" yWindow="8190" windowWidth="15375" windowHeight="7785" xr2:uid="{00000000-000D-0000-FFFF-FFFF00000000}"/>
  </bookViews>
  <sheets>
    <sheet name="Catalogue" sheetId="1" r:id="rId1"/>
    <sheet name="Inventaires_Blind_Count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S1000" i="2" l="1"/>
  <c r="R1000" i="2"/>
  <c r="P1000" i="2"/>
  <c r="Q1000" i="2" s="1"/>
  <c r="O1000" i="2"/>
  <c r="M1000" i="2"/>
  <c r="L1000" i="2"/>
  <c r="Q999" i="2"/>
  <c r="O999" i="2"/>
  <c r="P999" i="2" s="1"/>
  <c r="R999" i="2" s="1"/>
  <c r="M999" i="2"/>
  <c r="L999" i="2"/>
  <c r="S998" i="2"/>
  <c r="P998" i="2"/>
  <c r="Q998" i="2" s="1"/>
  <c r="O998" i="2"/>
  <c r="M998" i="2"/>
  <c r="L998" i="2"/>
  <c r="O997" i="2"/>
  <c r="P997" i="2" s="1"/>
  <c r="R997" i="2" s="1"/>
  <c r="M997" i="2"/>
  <c r="L997" i="2"/>
  <c r="S996" i="2"/>
  <c r="R996" i="2"/>
  <c r="P996" i="2"/>
  <c r="Q996" i="2" s="1"/>
  <c r="O996" i="2"/>
  <c r="M996" i="2"/>
  <c r="L996" i="2"/>
  <c r="Q995" i="2"/>
  <c r="O995" i="2"/>
  <c r="P995" i="2" s="1"/>
  <c r="R995" i="2" s="1"/>
  <c r="M995" i="2"/>
  <c r="L995" i="2"/>
  <c r="S994" i="2"/>
  <c r="P994" i="2"/>
  <c r="Q994" i="2" s="1"/>
  <c r="O994" i="2"/>
  <c r="M994" i="2"/>
  <c r="L994" i="2"/>
  <c r="O993" i="2"/>
  <c r="P993" i="2" s="1"/>
  <c r="R993" i="2" s="1"/>
  <c r="M993" i="2"/>
  <c r="L993" i="2"/>
  <c r="S992" i="2"/>
  <c r="R992" i="2"/>
  <c r="P992" i="2"/>
  <c r="Q992" i="2" s="1"/>
  <c r="O992" i="2"/>
  <c r="M992" i="2"/>
  <c r="L992" i="2"/>
  <c r="Q991" i="2"/>
  <c r="O991" i="2"/>
  <c r="P991" i="2" s="1"/>
  <c r="R991" i="2" s="1"/>
  <c r="M991" i="2"/>
  <c r="L991" i="2"/>
  <c r="S990" i="2"/>
  <c r="P990" i="2"/>
  <c r="Q990" i="2" s="1"/>
  <c r="O990" i="2"/>
  <c r="M990" i="2"/>
  <c r="L990" i="2"/>
  <c r="O989" i="2"/>
  <c r="P989" i="2" s="1"/>
  <c r="R989" i="2" s="1"/>
  <c r="M989" i="2"/>
  <c r="L989" i="2"/>
  <c r="S988" i="2"/>
  <c r="R988" i="2"/>
  <c r="P988" i="2"/>
  <c r="Q988" i="2" s="1"/>
  <c r="O988" i="2"/>
  <c r="M988" i="2"/>
  <c r="L988" i="2"/>
  <c r="Q987" i="2"/>
  <c r="O987" i="2"/>
  <c r="P987" i="2" s="1"/>
  <c r="R987" i="2" s="1"/>
  <c r="M987" i="2"/>
  <c r="L987" i="2"/>
  <c r="S986" i="2"/>
  <c r="P986" i="2"/>
  <c r="Q986" i="2" s="1"/>
  <c r="O986" i="2"/>
  <c r="M986" i="2"/>
  <c r="L986" i="2"/>
  <c r="O985" i="2"/>
  <c r="P985" i="2" s="1"/>
  <c r="R985" i="2" s="1"/>
  <c r="M985" i="2"/>
  <c r="L985" i="2"/>
  <c r="S984" i="2"/>
  <c r="R984" i="2"/>
  <c r="P984" i="2"/>
  <c r="Q984" i="2" s="1"/>
  <c r="O984" i="2"/>
  <c r="M984" i="2"/>
  <c r="L984" i="2"/>
  <c r="Q983" i="2"/>
  <c r="O983" i="2"/>
  <c r="P983" i="2" s="1"/>
  <c r="R983" i="2" s="1"/>
  <c r="M983" i="2"/>
  <c r="L983" i="2"/>
  <c r="S982" i="2"/>
  <c r="P982" i="2"/>
  <c r="Q982" i="2" s="1"/>
  <c r="O982" i="2"/>
  <c r="M982" i="2"/>
  <c r="L982" i="2"/>
  <c r="O981" i="2"/>
  <c r="P981" i="2" s="1"/>
  <c r="R981" i="2" s="1"/>
  <c r="M981" i="2"/>
  <c r="L981" i="2"/>
  <c r="S980" i="2"/>
  <c r="R980" i="2"/>
  <c r="P980" i="2"/>
  <c r="Q980" i="2" s="1"/>
  <c r="O980" i="2"/>
  <c r="M980" i="2"/>
  <c r="L980" i="2"/>
  <c r="Q979" i="2"/>
  <c r="O979" i="2"/>
  <c r="P979" i="2" s="1"/>
  <c r="R979" i="2" s="1"/>
  <c r="M979" i="2"/>
  <c r="L979" i="2"/>
  <c r="S978" i="2"/>
  <c r="P978" i="2"/>
  <c r="Q978" i="2" s="1"/>
  <c r="O978" i="2"/>
  <c r="M978" i="2"/>
  <c r="L978" i="2"/>
  <c r="O977" i="2"/>
  <c r="P977" i="2" s="1"/>
  <c r="R977" i="2" s="1"/>
  <c r="M977" i="2"/>
  <c r="L977" i="2"/>
  <c r="S976" i="2"/>
  <c r="R976" i="2"/>
  <c r="P976" i="2"/>
  <c r="Q976" i="2" s="1"/>
  <c r="O976" i="2"/>
  <c r="M976" i="2"/>
  <c r="L976" i="2"/>
  <c r="Q975" i="2"/>
  <c r="O975" i="2"/>
  <c r="P975" i="2" s="1"/>
  <c r="R975" i="2" s="1"/>
  <c r="M975" i="2"/>
  <c r="L975" i="2"/>
  <c r="S974" i="2"/>
  <c r="P974" i="2"/>
  <c r="O974" i="2"/>
  <c r="M974" i="2"/>
  <c r="L974" i="2"/>
  <c r="S973" i="2"/>
  <c r="O973" i="2"/>
  <c r="P973" i="2" s="1"/>
  <c r="M973" i="2"/>
  <c r="L973" i="2"/>
  <c r="S972" i="2"/>
  <c r="R972" i="2"/>
  <c r="P972" i="2"/>
  <c r="Q972" i="2" s="1"/>
  <c r="O972" i="2"/>
  <c r="M972" i="2"/>
  <c r="L972" i="2"/>
  <c r="Q971" i="2"/>
  <c r="O971" i="2"/>
  <c r="P971" i="2" s="1"/>
  <c r="R971" i="2" s="1"/>
  <c r="M971" i="2"/>
  <c r="L971" i="2"/>
  <c r="S970" i="2"/>
  <c r="P970" i="2"/>
  <c r="O970" i="2"/>
  <c r="M970" i="2"/>
  <c r="L970" i="2"/>
  <c r="O969" i="2"/>
  <c r="M969" i="2"/>
  <c r="L969" i="2"/>
  <c r="S968" i="2"/>
  <c r="R968" i="2"/>
  <c r="P968" i="2"/>
  <c r="Q968" i="2" s="1"/>
  <c r="O968" i="2"/>
  <c r="M968" i="2"/>
  <c r="L968" i="2"/>
  <c r="Q967" i="2"/>
  <c r="O967" i="2"/>
  <c r="P967" i="2" s="1"/>
  <c r="R967" i="2" s="1"/>
  <c r="M967" i="2"/>
  <c r="L967" i="2"/>
  <c r="S966" i="2"/>
  <c r="P966" i="2"/>
  <c r="O966" i="2"/>
  <c r="M966" i="2"/>
  <c r="L966" i="2"/>
  <c r="S965" i="2"/>
  <c r="O965" i="2"/>
  <c r="P965" i="2" s="1"/>
  <c r="M965" i="2"/>
  <c r="L965" i="2"/>
  <c r="S964" i="2"/>
  <c r="R964" i="2"/>
  <c r="P964" i="2"/>
  <c r="Q964" i="2" s="1"/>
  <c r="O964" i="2"/>
  <c r="M964" i="2"/>
  <c r="L964" i="2"/>
  <c r="Q963" i="2"/>
  <c r="O963" i="2"/>
  <c r="P963" i="2" s="1"/>
  <c r="R963" i="2" s="1"/>
  <c r="M963" i="2"/>
  <c r="L963" i="2"/>
  <c r="S962" i="2"/>
  <c r="P962" i="2"/>
  <c r="O962" i="2"/>
  <c r="M962" i="2"/>
  <c r="L962" i="2"/>
  <c r="O961" i="2"/>
  <c r="M961" i="2"/>
  <c r="L961" i="2"/>
  <c r="S960" i="2"/>
  <c r="R960" i="2"/>
  <c r="P960" i="2"/>
  <c r="Q960" i="2" s="1"/>
  <c r="O960" i="2"/>
  <c r="M960" i="2"/>
  <c r="L960" i="2"/>
  <c r="Q959" i="2"/>
  <c r="O959" i="2"/>
  <c r="P959" i="2" s="1"/>
  <c r="R959" i="2" s="1"/>
  <c r="M959" i="2"/>
  <c r="L959" i="2"/>
  <c r="R958" i="2"/>
  <c r="P958" i="2"/>
  <c r="Q958" i="2" s="1"/>
  <c r="O958" i="2"/>
  <c r="S958" i="2" s="1"/>
  <c r="M958" i="2"/>
  <c r="L958" i="2"/>
  <c r="Q957" i="2"/>
  <c r="O957" i="2"/>
  <c r="P957" i="2" s="1"/>
  <c r="R957" i="2" s="1"/>
  <c r="M957" i="2"/>
  <c r="L957" i="2"/>
  <c r="R956" i="2"/>
  <c r="P956" i="2"/>
  <c r="Q956" i="2" s="1"/>
  <c r="O956" i="2"/>
  <c r="S956" i="2" s="1"/>
  <c r="M956" i="2"/>
  <c r="L956" i="2"/>
  <c r="Q955" i="2"/>
  <c r="O955" i="2"/>
  <c r="P955" i="2" s="1"/>
  <c r="R955" i="2" s="1"/>
  <c r="M955" i="2"/>
  <c r="L955" i="2"/>
  <c r="R954" i="2"/>
  <c r="P954" i="2"/>
  <c r="Q954" i="2" s="1"/>
  <c r="O954" i="2"/>
  <c r="S954" i="2" s="1"/>
  <c r="M954" i="2"/>
  <c r="L954" i="2"/>
  <c r="Q953" i="2"/>
  <c r="O953" i="2"/>
  <c r="P953" i="2" s="1"/>
  <c r="R953" i="2" s="1"/>
  <c r="M953" i="2"/>
  <c r="L953" i="2"/>
  <c r="R952" i="2"/>
  <c r="P952" i="2"/>
  <c r="Q952" i="2" s="1"/>
  <c r="O952" i="2"/>
  <c r="S952" i="2" s="1"/>
  <c r="M952" i="2"/>
  <c r="L952" i="2"/>
  <c r="Q951" i="2"/>
  <c r="O951" i="2"/>
  <c r="P951" i="2" s="1"/>
  <c r="R951" i="2" s="1"/>
  <c r="M951" i="2"/>
  <c r="L951" i="2"/>
  <c r="R950" i="2"/>
  <c r="P950" i="2"/>
  <c r="Q950" i="2" s="1"/>
  <c r="O950" i="2"/>
  <c r="S950" i="2" s="1"/>
  <c r="M950" i="2"/>
  <c r="L950" i="2"/>
  <c r="Q949" i="2"/>
  <c r="O949" i="2"/>
  <c r="P949" i="2" s="1"/>
  <c r="R949" i="2" s="1"/>
  <c r="M949" i="2"/>
  <c r="L949" i="2"/>
  <c r="R948" i="2"/>
  <c r="P948" i="2"/>
  <c r="Q948" i="2" s="1"/>
  <c r="O948" i="2"/>
  <c r="S948" i="2" s="1"/>
  <c r="M948" i="2"/>
  <c r="L948" i="2"/>
  <c r="Q947" i="2"/>
  <c r="O947" i="2"/>
  <c r="P947" i="2" s="1"/>
  <c r="R947" i="2" s="1"/>
  <c r="M947" i="2"/>
  <c r="L947" i="2"/>
  <c r="R946" i="2"/>
  <c r="P946" i="2"/>
  <c r="Q946" i="2" s="1"/>
  <c r="O946" i="2"/>
  <c r="S946" i="2" s="1"/>
  <c r="M946" i="2"/>
  <c r="L946" i="2"/>
  <c r="Q945" i="2"/>
  <c r="O945" i="2"/>
  <c r="P945" i="2" s="1"/>
  <c r="R945" i="2" s="1"/>
  <c r="M945" i="2"/>
  <c r="L945" i="2"/>
  <c r="R944" i="2"/>
  <c r="P944" i="2"/>
  <c r="Q944" i="2" s="1"/>
  <c r="O944" i="2"/>
  <c r="S944" i="2" s="1"/>
  <c r="M944" i="2"/>
  <c r="L944" i="2"/>
  <c r="Q943" i="2"/>
  <c r="O943" i="2"/>
  <c r="P943" i="2" s="1"/>
  <c r="R943" i="2" s="1"/>
  <c r="M943" i="2"/>
  <c r="L943" i="2"/>
  <c r="R942" i="2"/>
  <c r="P942" i="2"/>
  <c r="Q942" i="2" s="1"/>
  <c r="O942" i="2"/>
  <c r="S942" i="2" s="1"/>
  <c r="M942" i="2"/>
  <c r="L942" i="2"/>
  <c r="Q941" i="2"/>
  <c r="O941" i="2"/>
  <c r="P941" i="2" s="1"/>
  <c r="R941" i="2" s="1"/>
  <c r="M941" i="2"/>
  <c r="L941" i="2"/>
  <c r="R940" i="2"/>
  <c r="P940" i="2"/>
  <c r="Q940" i="2" s="1"/>
  <c r="O940" i="2"/>
  <c r="S940" i="2" s="1"/>
  <c r="M940" i="2"/>
  <c r="L940" i="2"/>
  <c r="Q939" i="2"/>
  <c r="O939" i="2"/>
  <c r="P939" i="2" s="1"/>
  <c r="R939" i="2" s="1"/>
  <c r="M939" i="2"/>
  <c r="L939" i="2"/>
  <c r="R938" i="2"/>
  <c r="P938" i="2"/>
  <c r="Q938" i="2" s="1"/>
  <c r="O938" i="2"/>
  <c r="S938" i="2" s="1"/>
  <c r="M938" i="2"/>
  <c r="L938" i="2"/>
  <c r="Q937" i="2"/>
  <c r="O937" i="2"/>
  <c r="P937" i="2" s="1"/>
  <c r="R937" i="2" s="1"/>
  <c r="M937" i="2"/>
  <c r="L937" i="2"/>
  <c r="R936" i="2"/>
  <c r="P936" i="2"/>
  <c r="Q936" i="2" s="1"/>
  <c r="O936" i="2"/>
  <c r="S936" i="2" s="1"/>
  <c r="M936" i="2"/>
  <c r="L936" i="2"/>
  <c r="Q935" i="2"/>
  <c r="O935" i="2"/>
  <c r="P935" i="2" s="1"/>
  <c r="R935" i="2" s="1"/>
  <c r="M935" i="2"/>
  <c r="L935" i="2"/>
  <c r="R934" i="2"/>
  <c r="P934" i="2"/>
  <c r="Q934" i="2" s="1"/>
  <c r="O934" i="2"/>
  <c r="S934" i="2" s="1"/>
  <c r="M934" i="2"/>
  <c r="L934" i="2"/>
  <c r="Q933" i="2"/>
  <c r="O933" i="2"/>
  <c r="P933" i="2" s="1"/>
  <c r="R933" i="2" s="1"/>
  <c r="M933" i="2"/>
  <c r="L933" i="2"/>
  <c r="R932" i="2"/>
  <c r="P932" i="2"/>
  <c r="Q932" i="2" s="1"/>
  <c r="O932" i="2"/>
  <c r="S932" i="2" s="1"/>
  <c r="M932" i="2"/>
  <c r="L932" i="2"/>
  <c r="Q931" i="2"/>
  <c r="O931" i="2"/>
  <c r="P931" i="2" s="1"/>
  <c r="R931" i="2" s="1"/>
  <c r="M931" i="2"/>
  <c r="L931" i="2"/>
  <c r="R930" i="2"/>
  <c r="P930" i="2"/>
  <c r="Q930" i="2" s="1"/>
  <c r="O930" i="2"/>
  <c r="S930" i="2" s="1"/>
  <c r="M930" i="2"/>
  <c r="L930" i="2"/>
  <c r="Q929" i="2"/>
  <c r="O929" i="2"/>
  <c r="P929" i="2" s="1"/>
  <c r="R929" i="2" s="1"/>
  <c r="M929" i="2"/>
  <c r="L929" i="2"/>
  <c r="R928" i="2"/>
  <c r="P928" i="2"/>
  <c r="Q928" i="2" s="1"/>
  <c r="O928" i="2"/>
  <c r="S928" i="2" s="1"/>
  <c r="M928" i="2"/>
  <c r="L928" i="2"/>
  <c r="Q927" i="2"/>
  <c r="O927" i="2"/>
  <c r="P927" i="2" s="1"/>
  <c r="R927" i="2" s="1"/>
  <c r="M927" i="2"/>
  <c r="L927" i="2"/>
  <c r="R926" i="2"/>
  <c r="P926" i="2"/>
  <c r="Q926" i="2" s="1"/>
  <c r="O926" i="2"/>
  <c r="S926" i="2" s="1"/>
  <c r="M926" i="2"/>
  <c r="L926" i="2"/>
  <c r="Q925" i="2"/>
  <c r="O925" i="2"/>
  <c r="P925" i="2" s="1"/>
  <c r="R925" i="2" s="1"/>
  <c r="M925" i="2"/>
  <c r="L925" i="2"/>
  <c r="R924" i="2"/>
  <c r="P924" i="2"/>
  <c r="Q924" i="2" s="1"/>
  <c r="O924" i="2"/>
  <c r="S924" i="2" s="1"/>
  <c r="M924" i="2"/>
  <c r="L924" i="2"/>
  <c r="Q923" i="2"/>
  <c r="O923" i="2"/>
  <c r="P923" i="2" s="1"/>
  <c r="R923" i="2" s="1"/>
  <c r="M923" i="2"/>
  <c r="L923" i="2"/>
  <c r="R922" i="2"/>
  <c r="P922" i="2"/>
  <c r="Q922" i="2" s="1"/>
  <c r="O922" i="2"/>
  <c r="S922" i="2" s="1"/>
  <c r="M922" i="2"/>
  <c r="L922" i="2"/>
  <c r="Q921" i="2"/>
  <c r="O921" i="2"/>
  <c r="P921" i="2" s="1"/>
  <c r="R921" i="2" s="1"/>
  <c r="M921" i="2"/>
  <c r="L921" i="2"/>
  <c r="R920" i="2"/>
  <c r="P920" i="2"/>
  <c r="Q920" i="2" s="1"/>
  <c r="O920" i="2"/>
  <c r="S920" i="2" s="1"/>
  <c r="M920" i="2"/>
  <c r="L920" i="2"/>
  <c r="Q919" i="2"/>
  <c r="O919" i="2"/>
  <c r="P919" i="2" s="1"/>
  <c r="R919" i="2" s="1"/>
  <c r="M919" i="2"/>
  <c r="L919" i="2"/>
  <c r="R918" i="2"/>
  <c r="P918" i="2"/>
  <c r="Q918" i="2" s="1"/>
  <c r="O918" i="2"/>
  <c r="S918" i="2" s="1"/>
  <c r="M918" i="2"/>
  <c r="L918" i="2"/>
  <c r="Q917" i="2"/>
  <c r="O917" i="2"/>
  <c r="P917" i="2" s="1"/>
  <c r="R917" i="2" s="1"/>
  <c r="M917" i="2"/>
  <c r="L917" i="2"/>
  <c r="R916" i="2"/>
  <c r="P916" i="2"/>
  <c r="Q916" i="2" s="1"/>
  <c r="O916" i="2"/>
  <c r="S916" i="2" s="1"/>
  <c r="M916" i="2"/>
  <c r="L916" i="2"/>
  <c r="Q915" i="2"/>
  <c r="O915" i="2"/>
  <c r="P915" i="2" s="1"/>
  <c r="R915" i="2" s="1"/>
  <c r="M915" i="2"/>
  <c r="L915" i="2"/>
  <c r="R914" i="2"/>
  <c r="P914" i="2"/>
  <c r="Q914" i="2" s="1"/>
  <c r="O914" i="2"/>
  <c r="S914" i="2" s="1"/>
  <c r="M914" i="2"/>
  <c r="L914" i="2"/>
  <c r="Q913" i="2"/>
  <c r="O913" i="2"/>
  <c r="P913" i="2" s="1"/>
  <c r="R913" i="2" s="1"/>
  <c r="M913" i="2"/>
  <c r="L913" i="2"/>
  <c r="R912" i="2"/>
  <c r="P912" i="2"/>
  <c r="Q912" i="2" s="1"/>
  <c r="O912" i="2"/>
  <c r="S912" i="2" s="1"/>
  <c r="M912" i="2"/>
  <c r="L912" i="2"/>
  <c r="Q911" i="2"/>
  <c r="O911" i="2"/>
  <c r="P911" i="2" s="1"/>
  <c r="R911" i="2" s="1"/>
  <c r="M911" i="2"/>
  <c r="L911" i="2"/>
  <c r="R910" i="2"/>
  <c r="P910" i="2"/>
  <c r="Q910" i="2" s="1"/>
  <c r="O910" i="2"/>
  <c r="S910" i="2" s="1"/>
  <c r="M910" i="2"/>
  <c r="L910" i="2"/>
  <c r="Q909" i="2"/>
  <c r="O909" i="2"/>
  <c r="P909" i="2" s="1"/>
  <c r="R909" i="2" s="1"/>
  <c r="M909" i="2"/>
  <c r="L909" i="2"/>
  <c r="R908" i="2"/>
  <c r="P908" i="2"/>
  <c r="Q908" i="2" s="1"/>
  <c r="O908" i="2"/>
  <c r="S908" i="2" s="1"/>
  <c r="M908" i="2"/>
  <c r="L908" i="2"/>
  <c r="Q907" i="2"/>
  <c r="O907" i="2"/>
  <c r="P907" i="2" s="1"/>
  <c r="R907" i="2" s="1"/>
  <c r="M907" i="2"/>
  <c r="L907" i="2"/>
  <c r="R906" i="2"/>
  <c r="P906" i="2"/>
  <c r="Q906" i="2" s="1"/>
  <c r="O906" i="2"/>
  <c r="S906" i="2" s="1"/>
  <c r="M906" i="2"/>
  <c r="L906" i="2"/>
  <c r="O905" i="2"/>
  <c r="M905" i="2"/>
  <c r="L905" i="2"/>
  <c r="R904" i="2"/>
  <c r="P904" i="2"/>
  <c r="Q904" i="2" s="1"/>
  <c r="O904" i="2"/>
  <c r="S904" i="2" s="1"/>
  <c r="M904" i="2"/>
  <c r="L904" i="2"/>
  <c r="Q903" i="2"/>
  <c r="O903" i="2"/>
  <c r="P903" i="2" s="1"/>
  <c r="R903" i="2" s="1"/>
  <c r="M903" i="2"/>
  <c r="L903" i="2"/>
  <c r="R902" i="2"/>
  <c r="P902" i="2"/>
  <c r="Q902" i="2" s="1"/>
  <c r="O902" i="2"/>
  <c r="S902" i="2" s="1"/>
  <c r="M902" i="2"/>
  <c r="L902" i="2"/>
  <c r="Q901" i="2"/>
  <c r="O901" i="2"/>
  <c r="P901" i="2" s="1"/>
  <c r="R901" i="2" s="1"/>
  <c r="M901" i="2"/>
  <c r="L901" i="2"/>
  <c r="R900" i="2"/>
  <c r="P900" i="2"/>
  <c r="Q900" i="2" s="1"/>
  <c r="O900" i="2"/>
  <c r="S900" i="2" s="1"/>
  <c r="M900" i="2"/>
  <c r="L900" i="2"/>
  <c r="Q899" i="2"/>
  <c r="O899" i="2"/>
  <c r="P899" i="2" s="1"/>
  <c r="R899" i="2" s="1"/>
  <c r="M899" i="2"/>
  <c r="L899" i="2"/>
  <c r="R898" i="2"/>
  <c r="P898" i="2"/>
  <c r="Q898" i="2" s="1"/>
  <c r="O898" i="2"/>
  <c r="S898" i="2" s="1"/>
  <c r="M898" i="2"/>
  <c r="L898" i="2"/>
  <c r="Q897" i="2"/>
  <c r="O897" i="2"/>
  <c r="P897" i="2" s="1"/>
  <c r="R897" i="2" s="1"/>
  <c r="M897" i="2"/>
  <c r="L897" i="2"/>
  <c r="R896" i="2"/>
  <c r="P896" i="2"/>
  <c r="Q896" i="2" s="1"/>
  <c r="O896" i="2"/>
  <c r="S896" i="2" s="1"/>
  <c r="M896" i="2"/>
  <c r="L896" i="2"/>
  <c r="Q895" i="2"/>
  <c r="O895" i="2"/>
  <c r="P895" i="2" s="1"/>
  <c r="R895" i="2" s="1"/>
  <c r="M895" i="2"/>
  <c r="L895" i="2"/>
  <c r="R894" i="2"/>
  <c r="P894" i="2"/>
  <c r="Q894" i="2" s="1"/>
  <c r="O894" i="2"/>
  <c r="S894" i="2" s="1"/>
  <c r="M894" i="2"/>
  <c r="L894" i="2"/>
  <c r="Q893" i="2"/>
  <c r="O893" i="2"/>
  <c r="P893" i="2" s="1"/>
  <c r="R893" i="2" s="1"/>
  <c r="M893" i="2"/>
  <c r="L893" i="2"/>
  <c r="R892" i="2"/>
  <c r="P892" i="2"/>
  <c r="Q892" i="2" s="1"/>
  <c r="O892" i="2"/>
  <c r="S892" i="2" s="1"/>
  <c r="M892" i="2"/>
  <c r="L892" i="2"/>
  <c r="Q891" i="2"/>
  <c r="O891" i="2"/>
  <c r="P891" i="2" s="1"/>
  <c r="R891" i="2" s="1"/>
  <c r="M891" i="2"/>
  <c r="L891" i="2"/>
  <c r="R890" i="2"/>
  <c r="P890" i="2"/>
  <c r="Q890" i="2" s="1"/>
  <c r="O890" i="2"/>
  <c r="S890" i="2" s="1"/>
  <c r="M890" i="2"/>
  <c r="L890" i="2"/>
  <c r="Q889" i="2"/>
  <c r="O889" i="2"/>
  <c r="P889" i="2" s="1"/>
  <c r="R889" i="2" s="1"/>
  <c r="M889" i="2"/>
  <c r="L889" i="2"/>
  <c r="R888" i="2"/>
  <c r="P888" i="2"/>
  <c r="Q888" i="2" s="1"/>
  <c r="O888" i="2"/>
  <c r="S888" i="2" s="1"/>
  <c r="M888" i="2"/>
  <c r="L888" i="2"/>
  <c r="Q887" i="2"/>
  <c r="O887" i="2"/>
  <c r="P887" i="2" s="1"/>
  <c r="R887" i="2" s="1"/>
  <c r="M887" i="2"/>
  <c r="L887" i="2"/>
  <c r="R886" i="2"/>
  <c r="P886" i="2"/>
  <c r="Q886" i="2" s="1"/>
  <c r="O886" i="2"/>
  <c r="S886" i="2" s="1"/>
  <c r="M886" i="2"/>
  <c r="L886" i="2"/>
  <c r="Q885" i="2"/>
  <c r="O885" i="2"/>
  <c r="P885" i="2" s="1"/>
  <c r="R885" i="2" s="1"/>
  <c r="M885" i="2"/>
  <c r="L885" i="2"/>
  <c r="R884" i="2"/>
  <c r="P884" i="2"/>
  <c r="Q884" i="2" s="1"/>
  <c r="O884" i="2"/>
  <c r="S884" i="2" s="1"/>
  <c r="M884" i="2"/>
  <c r="L884" i="2"/>
  <c r="Q883" i="2"/>
  <c r="O883" i="2"/>
  <c r="P883" i="2" s="1"/>
  <c r="R883" i="2" s="1"/>
  <c r="M883" i="2"/>
  <c r="L883" i="2"/>
  <c r="R882" i="2"/>
  <c r="P882" i="2"/>
  <c r="Q882" i="2" s="1"/>
  <c r="O882" i="2"/>
  <c r="S882" i="2" s="1"/>
  <c r="M882" i="2"/>
  <c r="L882" i="2"/>
  <c r="Q881" i="2"/>
  <c r="O881" i="2"/>
  <c r="P881" i="2" s="1"/>
  <c r="R881" i="2" s="1"/>
  <c r="M881" i="2"/>
  <c r="L881" i="2"/>
  <c r="R880" i="2"/>
  <c r="P880" i="2"/>
  <c r="Q880" i="2" s="1"/>
  <c r="O880" i="2"/>
  <c r="S880" i="2" s="1"/>
  <c r="M880" i="2"/>
  <c r="L880" i="2"/>
  <c r="Q879" i="2"/>
  <c r="O879" i="2"/>
  <c r="P879" i="2" s="1"/>
  <c r="R879" i="2" s="1"/>
  <c r="M879" i="2"/>
  <c r="L879" i="2"/>
  <c r="R878" i="2"/>
  <c r="P878" i="2"/>
  <c r="Q878" i="2" s="1"/>
  <c r="O878" i="2"/>
  <c r="S878" i="2" s="1"/>
  <c r="M878" i="2"/>
  <c r="L878" i="2"/>
  <c r="Q877" i="2"/>
  <c r="O877" i="2"/>
  <c r="P877" i="2" s="1"/>
  <c r="R877" i="2" s="1"/>
  <c r="M877" i="2"/>
  <c r="L877" i="2"/>
  <c r="R876" i="2"/>
  <c r="P876" i="2"/>
  <c r="Q876" i="2" s="1"/>
  <c r="O876" i="2"/>
  <c r="S876" i="2" s="1"/>
  <c r="M876" i="2"/>
  <c r="L876" i="2"/>
  <c r="Q875" i="2"/>
  <c r="O875" i="2"/>
  <c r="P875" i="2" s="1"/>
  <c r="R875" i="2" s="1"/>
  <c r="M875" i="2"/>
  <c r="L875" i="2"/>
  <c r="R874" i="2"/>
  <c r="P874" i="2"/>
  <c r="Q874" i="2" s="1"/>
  <c r="O874" i="2"/>
  <c r="S874" i="2" s="1"/>
  <c r="M874" i="2"/>
  <c r="L874" i="2"/>
  <c r="Q873" i="2"/>
  <c r="O873" i="2"/>
  <c r="P873" i="2" s="1"/>
  <c r="R873" i="2" s="1"/>
  <c r="M873" i="2"/>
  <c r="L873" i="2"/>
  <c r="R872" i="2"/>
  <c r="P872" i="2"/>
  <c r="Q872" i="2" s="1"/>
  <c r="O872" i="2"/>
  <c r="S872" i="2" s="1"/>
  <c r="M872" i="2"/>
  <c r="L872" i="2"/>
  <c r="Q871" i="2"/>
  <c r="O871" i="2"/>
  <c r="P871" i="2" s="1"/>
  <c r="R871" i="2" s="1"/>
  <c r="M871" i="2"/>
  <c r="L871" i="2"/>
  <c r="R870" i="2"/>
  <c r="P870" i="2"/>
  <c r="Q870" i="2" s="1"/>
  <c r="O870" i="2"/>
  <c r="S870" i="2" s="1"/>
  <c r="M870" i="2"/>
  <c r="L870" i="2"/>
  <c r="Q869" i="2"/>
  <c r="O869" i="2"/>
  <c r="P869" i="2" s="1"/>
  <c r="R869" i="2" s="1"/>
  <c r="M869" i="2"/>
  <c r="L869" i="2"/>
  <c r="R868" i="2"/>
  <c r="P868" i="2"/>
  <c r="Q868" i="2" s="1"/>
  <c r="O868" i="2"/>
  <c r="S868" i="2" s="1"/>
  <c r="M868" i="2"/>
  <c r="L868" i="2"/>
  <c r="Q867" i="2"/>
  <c r="O867" i="2"/>
  <c r="P867" i="2" s="1"/>
  <c r="R867" i="2" s="1"/>
  <c r="M867" i="2"/>
  <c r="L867" i="2"/>
  <c r="R866" i="2"/>
  <c r="P866" i="2"/>
  <c r="Q866" i="2" s="1"/>
  <c r="O866" i="2"/>
  <c r="S866" i="2" s="1"/>
  <c r="M866" i="2"/>
  <c r="L866" i="2"/>
  <c r="Q865" i="2"/>
  <c r="O865" i="2"/>
  <c r="P865" i="2" s="1"/>
  <c r="R865" i="2" s="1"/>
  <c r="M865" i="2"/>
  <c r="L865" i="2"/>
  <c r="R864" i="2"/>
  <c r="P864" i="2"/>
  <c r="Q864" i="2" s="1"/>
  <c r="O864" i="2"/>
  <c r="S864" i="2" s="1"/>
  <c r="M864" i="2"/>
  <c r="L864" i="2"/>
  <c r="Q863" i="2"/>
  <c r="O863" i="2"/>
  <c r="P863" i="2" s="1"/>
  <c r="R863" i="2" s="1"/>
  <c r="M863" i="2"/>
  <c r="L863" i="2"/>
  <c r="R862" i="2"/>
  <c r="P862" i="2"/>
  <c r="Q862" i="2" s="1"/>
  <c r="O862" i="2"/>
  <c r="S862" i="2" s="1"/>
  <c r="M862" i="2"/>
  <c r="L862" i="2"/>
  <c r="Q861" i="2"/>
  <c r="O861" i="2"/>
  <c r="P861" i="2" s="1"/>
  <c r="R861" i="2" s="1"/>
  <c r="M861" i="2"/>
  <c r="L861" i="2"/>
  <c r="R860" i="2"/>
  <c r="P860" i="2"/>
  <c r="Q860" i="2" s="1"/>
  <c r="O860" i="2"/>
  <c r="S860" i="2" s="1"/>
  <c r="M860" i="2"/>
  <c r="L860" i="2"/>
  <c r="Q859" i="2"/>
  <c r="O859" i="2"/>
  <c r="P859" i="2" s="1"/>
  <c r="R859" i="2" s="1"/>
  <c r="M859" i="2"/>
  <c r="L859" i="2"/>
  <c r="R858" i="2"/>
  <c r="P858" i="2"/>
  <c r="Q858" i="2" s="1"/>
  <c r="O858" i="2"/>
  <c r="S858" i="2" s="1"/>
  <c r="M858" i="2"/>
  <c r="L858" i="2"/>
  <c r="Q857" i="2"/>
  <c r="O857" i="2"/>
  <c r="P857" i="2" s="1"/>
  <c r="R857" i="2" s="1"/>
  <c r="M857" i="2"/>
  <c r="L857" i="2"/>
  <c r="R856" i="2"/>
  <c r="P856" i="2"/>
  <c r="Q856" i="2" s="1"/>
  <c r="O856" i="2"/>
  <c r="S856" i="2" s="1"/>
  <c r="M856" i="2"/>
  <c r="L856" i="2"/>
  <c r="Q855" i="2"/>
  <c r="O855" i="2"/>
  <c r="P855" i="2" s="1"/>
  <c r="R855" i="2" s="1"/>
  <c r="M855" i="2"/>
  <c r="L855" i="2"/>
  <c r="R854" i="2"/>
  <c r="P854" i="2"/>
  <c r="Q854" i="2" s="1"/>
  <c r="O854" i="2"/>
  <c r="S854" i="2" s="1"/>
  <c r="M854" i="2"/>
  <c r="L854" i="2"/>
  <c r="Q853" i="2"/>
  <c r="O853" i="2"/>
  <c r="P853" i="2" s="1"/>
  <c r="R853" i="2" s="1"/>
  <c r="M853" i="2"/>
  <c r="L853" i="2"/>
  <c r="R852" i="2"/>
  <c r="P852" i="2"/>
  <c r="Q852" i="2" s="1"/>
  <c r="O852" i="2"/>
  <c r="S852" i="2" s="1"/>
  <c r="M852" i="2"/>
  <c r="L852" i="2"/>
  <c r="Q851" i="2"/>
  <c r="O851" i="2"/>
  <c r="P851" i="2" s="1"/>
  <c r="R851" i="2" s="1"/>
  <c r="M851" i="2"/>
  <c r="L851" i="2"/>
  <c r="R850" i="2"/>
  <c r="P850" i="2"/>
  <c r="Q850" i="2" s="1"/>
  <c r="O850" i="2"/>
  <c r="S850" i="2" s="1"/>
  <c r="M850" i="2"/>
  <c r="L850" i="2"/>
  <c r="Q849" i="2"/>
  <c r="O849" i="2"/>
  <c r="P849" i="2" s="1"/>
  <c r="R849" i="2" s="1"/>
  <c r="M849" i="2"/>
  <c r="L849" i="2"/>
  <c r="R848" i="2"/>
  <c r="P848" i="2"/>
  <c r="Q848" i="2" s="1"/>
  <c r="O848" i="2"/>
  <c r="S848" i="2" s="1"/>
  <c r="M848" i="2"/>
  <c r="L848" i="2"/>
  <c r="Q847" i="2"/>
  <c r="O847" i="2"/>
  <c r="P847" i="2" s="1"/>
  <c r="R847" i="2" s="1"/>
  <c r="M847" i="2"/>
  <c r="L847" i="2"/>
  <c r="R846" i="2"/>
  <c r="P846" i="2"/>
  <c r="Q846" i="2" s="1"/>
  <c r="O846" i="2"/>
  <c r="S846" i="2" s="1"/>
  <c r="M846" i="2"/>
  <c r="L846" i="2"/>
  <c r="Q845" i="2"/>
  <c r="O845" i="2"/>
  <c r="P845" i="2" s="1"/>
  <c r="R845" i="2" s="1"/>
  <c r="M845" i="2"/>
  <c r="L845" i="2"/>
  <c r="R844" i="2"/>
  <c r="P844" i="2"/>
  <c r="Q844" i="2" s="1"/>
  <c r="O844" i="2"/>
  <c r="S844" i="2" s="1"/>
  <c r="M844" i="2"/>
  <c r="L844" i="2"/>
  <c r="Q843" i="2"/>
  <c r="O843" i="2"/>
  <c r="P843" i="2" s="1"/>
  <c r="R843" i="2" s="1"/>
  <c r="M843" i="2"/>
  <c r="L843" i="2"/>
  <c r="R842" i="2"/>
  <c r="P842" i="2"/>
  <c r="Q842" i="2" s="1"/>
  <c r="O842" i="2"/>
  <c r="S842" i="2" s="1"/>
  <c r="M842" i="2"/>
  <c r="L842" i="2"/>
  <c r="Q841" i="2"/>
  <c r="O841" i="2"/>
  <c r="P841" i="2" s="1"/>
  <c r="R841" i="2" s="1"/>
  <c r="M841" i="2"/>
  <c r="L841" i="2"/>
  <c r="R840" i="2"/>
  <c r="P840" i="2"/>
  <c r="Q840" i="2" s="1"/>
  <c r="O840" i="2"/>
  <c r="S840" i="2" s="1"/>
  <c r="M840" i="2"/>
  <c r="L840" i="2"/>
  <c r="Q839" i="2"/>
  <c r="O839" i="2"/>
  <c r="P839" i="2" s="1"/>
  <c r="R839" i="2" s="1"/>
  <c r="M839" i="2"/>
  <c r="L839" i="2"/>
  <c r="R838" i="2"/>
  <c r="P838" i="2"/>
  <c r="Q838" i="2" s="1"/>
  <c r="O838" i="2"/>
  <c r="S838" i="2" s="1"/>
  <c r="M838" i="2"/>
  <c r="L838" i="2"/>
  <c r="Q837" i="2"/>
  <c r="O837" i="2"/>
  <c r="P837" i="2" s="1"/>
  <c r="R837" i="2" s="1"/>
  <c r="M837" i="2"/>
  <c r="L837" i="2"/>
  <c r="R836" i="2"/>
  <c r="P836" i="2"/>
  <c r="Q836" i="2" s="1"/>
  <c r="O836" i="2"/>
  <c r="S836" i="2" s="1"/>
  <c r="M836" i="2"/>
  <c r="L836" i="2"/>
  <c r="Q835" i="2"/>
  <c r="O835" i="2"/>
  <c r="P835" i="2" s="1"/>
  <c r="R835" i="2" s="1"/>
  <c r="M835" i="2"/>
  <c r="L835" i="2"/>
  <c r="R834" i="2"/>
  <c r="P834" i="2"/>
  <c r="Q834" i="2" s="1"/>
  <c r="O834" i="2"/>
  <c r="S834" i="2" s="1"/>
  <c r="M834" i="2"/>
  <c r="L834" i="2"/>
  <c r="Q833" i="2"/>
  <c r="O833" i="2"/>
  <c r="P833" i="2" s="1"/>
  <c r="R833" i="2" s="1"/>
  <c r="M833" i="2"/>
  <c r="L833" i="2"/>
  <c r="R832" i="2"/>
  <c r="P832" i="2"/>
  <c r="Q832" i="2" s="1"/>
  <c r="O832" i="2"/>
  <c r="S832" i="2" s="1"/>
  <c r="M832" i="2"/>
  <c r="L832" i="2"/>
  <c r="Q831" i="2"/>
  <c r="O831" i="2"/>
  <c r="P831" i="2" s="1"/>
  <c r="R831" i="2" s="1"/>
  <c r="M831" i="2"/>
  <c r="L831" i="2"/>
  <c r="R830" i="2"/>
  <c r="P830" i="2"/>
  <c r="Q830" i="2" s="1"/>
  <c r="O830" i="2"/>
  <c r="S830" i="2" s="1"/>
  <c r="M830" i="2"/>
  <c r="L830" i="2"/>
  <c r="Q829" i="2"/>
  <c r="O829" i="2"/>
  <c r="P829" i="2" s="1"/>
  <c r="R829" i="2" s="1"/>
  <c r="M829" i="2"/>
  <c r="L829" i="2"/>
  <c r="R828" i="2"/>
  <c r="P828" i="2"/>
  <c r="Q828" i="2" s="1"/>
  <c r="O828" i="2"/>
  <c r="S828" i="2" s="1"/>
  <c r="M828" i="2"/>
  <c r="L828" i="2"/>
  <c r="Q827" i="2"/>
  <c r="O827" i="2"/>
  <c r="P827" i="2" s="1"/>
  <c r="R827" i="2" s="1"/>
  <c r="M827" i="2"/>
  <c r="L827" i="2"/>
  <c r="R826" i="2"/>
  <c r="P826" i="2"/>
  <c r="Q826" i="2" s="1"/>
  <c r="O826" i="2"/>
  <c r="S826" i="2" s="1"/>
  <c r="M826" i="2"/>
  <c r="L826" i="2"/>
  <c r="Q825" i="2"/>
  <c r="O825" i="2"/>
  <c r="P825" i="2" s="1"/>
  <c r="R825" i="2" s="1"/>
  <c r="M825" i="2"/>
  <c r="L825" i="2"/>
  <c r="R824" i="2"/>
  <c r="P824" i="2"/>
  <c r="Q824" i="2" s="1"/>
  <c r="O824" i="2"/>
  <c r="S824" i="2" s="1"/>
  <c r="M824" i="2"/>
  <c r="L824" i="2"/>
  <c r="Q823" i="2"/>
  <c r="O823" i="2"/>
  <c r="P823" i="2" s="1"/>
  <c r="R823" i="2" s="1"/>
  <c r="M823" i="2"/>
  <c r="L823" i="2"/>
  <c r="R822" i="2"/>
  <c r="P822" i="2"/>
  <c r="Q822" i="2" s="1"/>
  <c r="O822" i="2"/>
  <c r="S822" i="2" s="1"/>
  <c r="M822" i="2"/>
  <c r="L822" i="2"/>
  <c r="Q821" i="2"/>
  <c r="O821" i="2"/>
  <c r="P821" i="2" s="1"/>
  <c r="R821" i="2" s="1"/>
  <c r="M821" i="2"/>
  <c r="L821" i="2"/>
  <c r="R820" i="2"/>
  <c r="P820" i="2"/>
  <c r="Q820" i="2" s="1"/>
  <c r="O820" i="2"/>
  <c r="S820" i="2" s="1"/>
  <c r="M820" i="2"/>
  <c r="L820" i="2"/>
  <c r="Q819" i="2"/>
  <c r="O819" i="2"/>
  <c r="P819" i="2" s="1"/>
  <c r="R819" i="2" s="1"/>
  <c r="M819" i="2"/>
  <c r="L819" i="2"/>
  <c r="R818" i="2"/>
  <c r="P818" i="2"/>
  <c r="Q818" i="2" s="1"/>
  <c r="O818" i="2"/>
  <c r="S818" i="2" s="1"/>
  <c r="M818" i="2"/>
  <c r="L818" i="2"/>
  <c r="Q817" i="2"/>
  <c r="O817" i="2"/>
  <c r="P817" i="2" s="1"/>
  <c r="R817" i="2" s="1"/>
  <c r="M817" i="2"/>
  <c r="L817" i="2"/>
  <c r="R816" i="2"/>
  <c r="P816" i="2"/>
  <c r="Q816" i="2" s="1"/>
  <c r="O816" i="2"/>
  <c r="S816" i="2" s="1"/>
  <c r="M816" i="2"/>
  <c r="L816" i="2"/>
  <c r="Q815" i="2"/>
  <c r="O815" i="2"/>
  <c r="P815" i="2" s="1"/>
  <c r="R815" i="2" s="1"/>
  <c r="M815" i="2"/>
  <c r="L815" i="2"/>
  <c r="R814" i="2"/>
  <c r="P814" i="2"/>
  <c r="Q814" i="2" s="1"/>
  <c r="O814" i="2"/>
  <c r="S814" i="2" s="1"/>
  <c r="M814" i="2"/>
  <c r="L814" i="2"/>
  <c r="Q813" i="2"/>
  <c r="O813" i="2"/>
  <c r="P813" i="2" s="1"/>
  <c r="R813" i="2" s="1"/>
  <c r="M813" i="2"/>
  <c r="L813" i="2"/>
  <c r="R812" i="2"/>
  <c r="P812" i="2"/>
  <c r="Q812" i="2" s="1"/>
  <c r="O812" i="2"/>
  <c r="S812" i="2" s="1"/>
  <c r="M812" i="2"/>
  <c r="L812" i="2"/>
  <c r="Q811" i="2"/>
  <c r="O811" i="2"/>
  <c r="P811" i="2" s="1"/>
  <c r="R811" i="2" s="1"/>
  <c r="M811" i="2"/>
  <c r="L811" i="2"/>
  <c r="R810" i="2"/>
  <c r="P810" i="2"/>
  <c r="Q810" i="2" s="1"/>
  <c r="O810" i="2"/>
  <c r="S810" i="2" s="1"/>
  <c r="M810" i="2"/>
  <c r="L810" i="2"/>
  <c r="Q809" i="2"/>
  <c r="O809" i="2"/>
  <c r="P809" i="2" s="1"/>
  <c r="R809" i="2" s="1"/>
  <c r="M809" i="2"/>
  <c r="L809" i="2"/>
  <c r="R808" i="2"/>
  <c r="P808" i="2"/>
  <c r="Q808" i="2" s="1"/>
  <c r="O808" i="2"/>
  <c r="S808" i="2" s="1"/>
  <c r="M808" i="2"/>
  <c r="L808" i="2"/>
  <c r="Q807" i="2"/>
  <c r="O807" i="2"/>
  <c r="P807" i="2" s="1"/>
  <c r="R807" i="2" s="1"/>
  <c r="M807" i="2"/>
  <c r="L807" i="2"/>
  <c r="R806" i="2"/>
  <c r="P806" i="2"/>
  <c r="Q806" i="2" s="1"/>
  <c r="O806" i="2"/>
  <c r="S806" i="2" s="1"/>
  <c r="M806" i="2"/>
  <c r="L806" i="2"/>
  <c r="Q805" i="2"/>
  <c r="O805" i="2"/>
  <c r="P805" i="2" s="1"/>
  <c r="R805" i="2" s="1"/>
  <c r="M805" i="2"/>
  <c r="L805" i="2"/>
  <c r="R804" i="2"/>
  <c r="P804" i="2"/>
  <c r="Q804" i="2" s="1"/>
  <c r="O804" i="2"/>
  <c r="S804" i="2" s="1"/>
  <c r="M804" i="2"/>
  <c r="L804" i="2"/>
  <c r="Q803" i="2"/>
  <c r="O803" i="2"/>
  <c r="P803" i="2" s="1"/>
  <c r="R803" i="2" s="1"/>
  <c r="M803" i="2"/>
  <c r="L803" i="2"/>
  <c r="R802" i="2"/>
  <c r="P802" i="2"/>
  <c r="Q802" i="2" s="1"/>
  <c r="O802" i="2"/>
  <c r="S802" i="2" s="1"/>
  <c r="M802" i="2"/>
  <c r="L802" i="2"/>
  <c r="Q801" i="2"/>
  <c r="O801" i="2"/>
  <c r="P801" i="2" s="1"/>
  <c r="R801" i="2" s="1"/>
  <c r="M801" i="2"/>
  <c r="L801" i="2"/>
  <c r="R800" i="2"/>
  <c r="P800" i="2"/>
  <c r="Q800" i="2" s="1"/>
  <c r="O800" i="2"/>
  <c r="S800" i="2" s="1"/>
  <c r="M800" i="2"/>
  <c r="L800" i="2"/>
  <c r="Q799" i="2"/>
  <c r="O799" i="2"/>
  <c r="P799" i="2" s="1"/>
  <c r="R799" i="2" s="1"/>
  <c r="M799" i="2"/>
  <c r="L799" i="2"/>
  <c r="R798" i="2"/>
  <c r="P798" i="2"/>
  <c r="Q798" i="2" s="1"/>
  <c r="O798" i="2"/>
  <c r="S798" i="2" s="1"/>
  <c r="M798" i="2"/>
  <c r="L798" i="2"/>
  <c r="Q797" i="2"/>
  <c r="O797" i="2"/>
  <c r="P797" i="2" s="1"/>
  <c r="R797" i="2" s="1"/>
  <c r="M797" i="2"/>
  <c r="L797" i="2"/>
  <c r="R796" i="2"/>
  <c r="P796" i="2"/>
  <c r="Q796" i="2" s="1"/>
  <c r="O796" i="2"/>
  <c r="S796" i="2" s="1"/>
  <c r="M796" i="2"/>
  <c r="L796" i="2"/>
  <c r="Q795" i="2"/>
  <c r="O795" i="2"/>
  <c r="P795" i="2" s="1"/>
  <c r="R795" i="2" s="1"/>
  <c r="M795" i="2"/>
  <c r="L795" i="2"/>
  <c r="R794" i="2"/>
  <c r="P794" i="2"/>
  <c r="Q794" i="2" s="1"/>
  <c r="O794" i="2"/>
  <c r="S794" i="2" s="1"/>
  <c r="M794" i="2"/>
  <c r="L794" i="2"/>
  <c r="Q793" i="2"/>
  <c r="O793" i="2"/>
  <c r="P793" i="2" s="1"/>
  <c r="R793" i="2" s="1"/>
  <c r="M793" i="2"/>
  <c r="L793" i="2"/>
  <c r="R792" i="2"/>
  <c r="P792" i="2"/>
  <c r="Q792" i="2" s="1"/>
  <c r="O792" i="2"/>
  <c r="S792" i="2" s="1"/>
  <c r="M792" i="2"/>
  <c r="L792" i="2"/>
  <c r="Q791" i="2"/>
  <c r="O791" i="2"/>
  <c r="P791" i="2" s="1"/>
  <c r="R791" i="2" s="1"/>
  <c r="M791" i="2"/>
  <c r="L791" i="2"/>
  <c r="R790" i="2"/>
  <c r="P790" i="2"/>
  <c r="Q790" i="2" s="1"/>
  <c r="O790" i="2"/>
  <c r="S790" i="2" s="1"/>
  <c r="M790" i="2"/>
  <c r="L790" i="2"/>
  <c r="Q789" i="2"/>
  <c r="O789" i="2"/>
  <c r="P789" i="2" s="1"/>
  <c r="R789" i="2" s="1"/>
  <c r="M789" i="2"/>
  <c r="L789" i="2"/>
  <c r="R788" i="2"/>
  <c r="P788" i="2"/>
  <c r="Q788" i="2" s="1"/>
  <c r="O788" i="2"/>
  <c r="S788" i="2" s="1"/>
  <c r="M788" i="2"/>
  <c r="L788" i="2"/>
  <c r="Q787" i="2"/>
  <c r="O787" i="2"/>
  <c r="P787" i="2" s="1"/>
  <c r="R787" i="2" s="1"/>
  <c r="M787" i="2"/>
  <c r="L787" i="2"/>
  <c r="R786" i="2"/>
  <c r="P786" i="2"/>
  <c r="Q786" i="2" s="1"/>
  <c r="O786" i="2"/>
  <c r="S786" i="2" s="1"/>
  <c r="M786" i="2"/>
  <c r="L786" i="2"/>
  <c r="Q785" i="2"/>
  <c r="O785" i="2"/>
  <c r="P785" i="2" s="1"/>
  <c r="R785" i="2" s="1"/>
  <c r="M785" i="2"/>
  <c r="L785" i="2"/>
  <c r="R784" i="2"/>
  <c r="P784" i="2"/>
  <c r="Q784" i="2" s="1"/>
  <c r="O784" i="2"/>
  <c r="S784" i="2" s="1"/>
  <c r="M784" i="2"/>
  <c r="L784" i="2"/>
  <c r="Q783" i="2"/>
  <c r="O783" i="2"/>
  <c r="P783" i="2" s="1"/>
  <c r="R783" i="2" s="1"/>
  <c r="M783" i="2"/>
  <c r="L783" i="2"/>
  <c r="R782" i="2"/>
  <c r="P782" i="2"/>
  <c r="Q782" i="2" s="1"/>
  <c r="O782" i="2"/>
  <c r="S782" i="2" s="1"/>
  <c r="M782" i="2"/>
  <c r="L782" i="2"/>
  <c r="Q781" i="2"/>
  <c r="O781" i="2"/>
  <c r="P781" i="2" s="1"/>
  <c r="R781" i="2" s="1"/>
  <c r="M781" i="2"/>
  <c r="L781" i="2"/>
  <c r="R780" i="2"/>
  <c r="P780" i="2"/>
  <c r="Q780" i="2" s="1"/>
  <c r="O780" i="2"/>
  <c r="S780" i="2" s="1"/>
  <c r="M780" i="2"/>
  <c r="L780" i="2"/>
  <c r="Q779" i="2"/>
  <c r="O779" i="2"/>
  <c r="P779" i="2" s="1"/>
  <c r="R779" i="2" s="1"/>
  <c r="M779" i="2"/>
  <c r="L779" i="2"/>
  <c r="R778" i="2"/>
  <c r="P778" i="2"/>
  <c r="Q778" i="2" s="1"/>
  <c r="O778" i="2"/>
  <c r="S778" i="2" s="1"/>
  <c r="M778" i="2"/>
  <c r="L778" i="2"/>
  <c r="Q777" i="2"/>
  <c r="O777" i="2"/>
  <c r="P777" i="2" s="1"/>
  <c r="R777" i="2" s="1"/>
  <c r="M777" i="2"/>
  <c r="L777" i="2"/>
  <c r="R776" i="2"/>
  <c r="P776" i="2"/>
  <c r="Q776" i="2" s="1"/>
  <c r="O776" i="2"/>
  <c r="S776" i="2" s="1"/>
  <c r="M776" i="2"/>
  <c r="L776" i="2"/>
  <c r="Q775" i="2"/>
  <c r="O775" i="2"/>
  <c r="P775" i="2" s="1"/>
  <c r="R775" i="2" s="1"/>
  <c r="M775" i="2"/>
  <c r="L775" i="2"/>
  <c r="R774" i="2"/>
  <c r="P774" i="2"/>
  <c r="Q774" i="2" s="1"/>
  <c r="O774" i="2"/>
  <c r="S774" i="2" s="1"/>
  <c r="M774" i="2"/>
  <c r="L774" i="2"/>
  <c r="Q773" i="2"/>
  <c r="O773" i="2"/>
  <c r="P773" i="2" s="1"/>
  <c r="R773" i="2" s="1"/>
  <c r="M773" i="2"/>
  <c r="L773" i="2"/>
  <c r="R772" i="2"/>
  <c r="P772" i="2"/>
  <c r="Q772" i="2" s="1"/>
  <c r="O772" i="2"/>
  <c r="S772" i="2" s="1"/>
  <c r="M772" i="2"/>
  <c r="L772" i="2"/>
  <c r="Q771" i="2"/>
  <c r="O771" i="2"/>
  <c r="P771" i="2" s="1"/>
  <c r="R771" i="2" s="1"/>
  <c r="M771" i="2"/>
  <c r="L771" i="2"/>
  <c r="R770" i="2"/>
  <c r="P770" i="2"/>
  <c r="Q770" i="2" s="1"/>
  <c r="O770" i="2"/>
  <c r="S770" i="2" s="1"/>
  <c r="M770" i="2"/>
  <c r="L770" i="2"/>
  <c r="Q769" i="2"/>
  <c r="O769" i="2"/>
  <c r="P769" i="2" s="1"/>
  <c r="R769" i="2" s="1"/>
  <c r="M769" i="2"/>
  <c r="L769" i="2"/>
  <c r="R768" i="2"/>
  <c r="P768" i="2"/>
  <c r="Q768" i="2" s="1"/>
  <c r="O768" i="2"/>
  <c r="S768" i="2" s="1"/>
  <c r="M768" i="2"/>
  <c r="L768" i="2"/>
  <c r="Q767" i="2"/>
  <c r="O767" i="2"/>
  <c r="P767" i="2" s="1"/>
  <c r="R767" i="2" s="1"/>
  <c r="M767" i="2"/>
  <c r="L767" i="2"/>
  <c r="R766" i="2"/>
  <c r="P766" i="2"/>
  <c r="Q766" i="2" s="1"/>
  <c r="O766" i="2"/>
  <c r="S766" i="2" s="1"/>
  <c r="M766" i="2"/>
  <c r="L766" i="2"/>
  <c r="Q765" i="2"/>
  <c r="O765" i="2"/>
  <c r="P765" i="2" s="1"/>
  <c r="R765" i="2" s="1"/>
  <c r="M765" i="2"/>
  <c r="L765" i="2"/>
  <c r="O764" i="2"/>
  <c r="M764" i="2"/>
  <c r="L764" i="2"/>
  <c r="R763" i="2"/>
  <c r="P763" i="2"/>
  <c r="Q763" i="2" s="1"/>
  <c r="O763" i="2"/>
  <c r="S763" i="2" s="1"/>
  <c r="M763" i="2"/>
  <c r="L763" i="2"/>
  <c r="Q762" i="2"/>
  <c r="O762" i="2"/>
  <c r="P762" i="2" s="1"/>
  <c r="R762" i="2" s="1"/>
  <c r="M762" i="2"/>
  <c r="L762" i="2"/>
  <c r="R761" i="2"/>
  <c r="P761" i="2"/>
  <c r="Q761" i="2" s="1"/>
  <c r="O761" i="2"/>
  <c r="S761" i="2" s="1"/>
  <c r="M761" i="2"/>
  <c r="L761" i="2"/>
  <c r="Q760" i="2"/>
  <c r="O760" i="2"/>
  <c r="P760" i="2" s="1"/>
  <c r="R760" i="2" s="1"/>
  <c r="M760" i="2"/>
  <c r="L760" i="2"/>
  <c r="R759" i="2"/>
  <c r="P759" i="2"/>
  <c r="Q759" i="2" s="1"/>
  <c r="O759" i="2"/>
  <c r="S759" i="2" s="1"/>
  <c r="M759" i="2"/>
  <c r="L759" i="2"/>
  <c r="Q758" i="2"/>
  <c r="O758" i="2"/>
  <c r="P758" i="2" s="1"/>
  <c r="R758" i="2" s="1"/>
  <c r="M758" i="2"/>
  <c r="L758" i="2"/>
  <c r="R757" i="2"/>
  <c r="P757" i="2"/>
  <c r="Q757" i="2" s="1"/>
  <c r="O757" i="2"/>
  <c r="S757" i="2" s="1"/>
  <c r="M757" i="2"/>
  <c r="L757" i="2"/>
  <c r="Q756" i="2"/>
  <c r="O756" i="2"/>
  <c r="P756" i="2" s="1"/>
  <c r="R756" i="2" s="1"/>
  <c r="M756" i="2"/>
  <c r="L756" i="2"/>
  <c r="R755" i="2"/>
  <c r="P755" i="2"/>
  <c r="Q755" i="2" s="1"/>
  <c r="O755" i="2"/>
  <c r="S755" i="2" s="1"/>
  <c r="M755" i="2"/>
  <c r="L755" i="2"/>
  <c r="Q754" i="2"/>
  <c r="O754" i="2"/>
  <c r="P754" i="2" s="1"/>
  <c r="R754" i="2" s="1"/>
  <c r="M754" i="2"/>
  <c r="L754" i="2"/>
  <c r="R753" i="2"/>
  <c r="P753" i="2"/>
  <c r="Q753" i="2" s="1"/>
  <c r="O753" i="2"/>
  <c r="S753" i="2" s="1"/>
  <c r="M753" i="2"/>
  <c r="L753" i="2"/>
  <c r="Q752" i="2"/>
  <c r="O752" i="2"/>
  <c r="P752" i="2" s="1"/>
  <c r="R752" i="2" s="1"/>
  <c r="M752" i="2"/>
  <c r="L752" i="2"/>
  <c r="R751" i="2"/>
  <c r="P751" i="2"/>
  <c r="Q751" i="2" s="1"/>
  <c r="O751" i="2"/>
  <c r="S751" i="2" s="1"/>
  <c r="M751" i="2"/>
  <c r="L751" i="2"/>
  <c r="Q750" i="2"/>
  <c r="O750" i="2"/>
  <c r="P750" i="2" s="1"/>
  <c r="R750" i="2" s="1"/>
  <c r="M750" i="2"/>
  <c r="L750" i="2"/>
  <c r="R749" i="2"/>
  <c r="P749" i="2"/>
  <c r="Q749" i="2" s="1"/>
  <c r="O749" i="2"/>
  <c r="S749" i="2" s="1"/>
  <c r="M749" i="2"/>
  <c r="L749" i="2"/>
  <c r="Q748" i="2"/>
  <c r="O748" i="2"/>
  <c r="P748" i="2" s="1"/>
  <c r="R748" i="2" s="1"/>
  <c r="M748" i="2"/>
  <c r="L748" i="2"/>
  <c r="R747" i="2"/>
  <c r="P747" i="2"/>
  <c r="Q747" i="2" s="1"/>
  <c r="O747" i="2"/>
  <c r="S747" i="2" s="1"/>
  <c r="M747" i="2"/>
  <c r="L747" i="2"/>
  <c r="Q746" i="2"/>
  <c r="O746" i="2"/>
  <c r="P746" i="2" s="1"/>
  <c r="R746" i="2" s="1"/>
  <c r="M746" i="2"/>
  <c r="L746" i="2"/>
  <c r="R745" i="2"/>
  <c r="P745" i="2"/>
  <c r="Q745" i="2" s="1"/>
  <c r="O745" i="2"/>
  <c r="S745" i="2" s="1"/>
  <c r="M745" i="2"/>
  <c r="L745" i="2"/>
  <c r="Q744" i="2"/>
  <c r="O744" i="2"/>
  <c r="P744" i="2" s="1"/>
  <c r="R744" i="2" s="1"/>
  <c r="M744" i="2"/>
  <c r="L744" i="2"/>
  <c r="R743" i="2"/>
  <c r="P743" i="2"/>
  <c r="Q743" i="2" s="1"/>
  <c r="O743" i="2"/>
  <c r="S743" i="2" s="1"/>
  <c r="M743" i="2"/>
  <c r="L743" i="2"/>
  <c r="Q742" i="2"/>
  <c r="O742" i="2"/>
  <c r="P742" i="2" s="1"/>
  <c r="R742" i="2" s="1"/>
  <c r="M742" i="2"/>
  <c r="L742" i="2"/>
  <c r="R741" i="2"/>
  <c r="P741" i="2"/>
  <c r="Q741" i="2" s="1"/>
  <c r="O741" i="2"/>
  <c r="S741" i="2" s="1"/>
  <c r="M741" i="2"/>
  <c r="L741" i="2"/>
  <c r="Q740" i="2"/>
  <c r="O740" i="2"/>
  <c r="P740" i="2" s="1"/>
  <c r="R740" i="2" s="1"/>
  <c r="M740" i="2"/>
  <c r="L740" i="2"/>
  <c r="R739" i="2"/>
  <c r="P739" i="2"/>
  <c r="Q739" i="2" s="1"/>
  <c r="O739" i="2"/>
  <c r="S739" i="2" s="1"/>
  <c r="M739" i="2"/>
  <c r="L739" i="2"/>
  <c r="Q738" i="2"/>
  <c r="O738" i="2"/>
  <c r="P738" i="2" s="1"/>
  <c r="R738" i="2" s="1"/>
  <c r="M738" i="2"/>
  <c r="L738" i="2"/>
  <c r="R737" i="2"/>
  <c r="P737" i="2"/>
  <c r="Q737" i="2" s="1"/>
  <c r="O737" i="2"/>
  <c r="S737" i="2" s="1"/>
  <c r="M737" i="2"/>
  <c r="L737" i="2"/>
  <c r="Q736" i="2"/>
  <c r="O736" i="2"/>
  <c r="P736" i="2" s="1"/>
  <c r="R736" i="2" s="1"/>
  <c r="M736" i="2"/>
  <c r="L736" i="2"/>
  <c r="R735" i="2"/>
  <c r="P735" i="2"/>
  <c r="Q735" i="2" s="1"/>
  <c r="O735" i="2"/>
  <c r="S735" i="2" s="1"/>
  <c r="M735" i="2"/>
  <c r="L735" i="2"/>
  <c r="Q734" i="2"/>
  <c r="O734" i="2"/>
  <c r="P734" i="2" s="1"/>
  <c r="R734" i="2" s="1"/>
  <c r="M734" i="2"/>
  <c r="L734" i="2"/>
  <c r="R733" i="2"/>
  <c r="P733" i="2"/>
  <c r="Q733" i="2" s="1"/>
  <c r="O733" i="2"/>
  <c r="S733" i="2" s="1"/>
  <c r="M733" i="2"/>
  <c r="L733" i="2"/>
  <c r="Q732" i="2"/>
  <c r="O732" i="2"/>
  <c r="P732" i="2" s="1"/>
  <c r="R732" i="2" s="1"/>
  <c r="M732" i="2"/>
  <c r="L732" i="2"/>
  <c r="R731" i="2"/>
  <c r="P731" i="2"/>
  <c r="Q731" i="2" s="1"/>
  <c r="O731" i="2"/>
  <c r="S731" i="2" s="1"/>
  <c r="M731" i="2"/>
  <c r="L731" i="2"/>
  <c r="Q730" i="2"/>
  <c r="O730" i="2"/>
  <c r="P730" i="2" s="1"/>
  <c r="R730" i="2" s="1"/>
  <c r="M730" i="2"/>
  <c r="L730" i="2"/>
  <c r="R729" i="2"/>
  <c r="P729" i="2"/>
  <c r="Q729" i="2" s="1"/>
  <c r="O729" i="2"/>
  <c r="S729" i="2" s="1"/>
  <c r="M729" i="2"/>
  <c r="L729" i="2"/>
  <c r="Q728" i="2"/>
  <c r="O728" i="2"/>
  <c r="P728" i="2" s="1"/>
  <c r="R728" i="2" s="1"/>
  <c r="M728" i="2"/>
  <c r="L728" i="2"/>
  <c r="R727" i="2"/>
  <c r="P727" i="2"/>
  <c r="Q727" i="2" s="1"/>
  <c r="O727" i="2"/>
  <c r="S727" i="2" s="1"/>
  <c r="M727" i="2"/>
  <c r="L727" i="2"/>
  <c r="Q726" i="2"/>
  <c r="O726" i="2"/>
  <c r="P726" i="2" s="1"/>
  <c r="R726" i="2" s="1"/>
  <c r="M726" i="2"/>
  <c r="L726" i="2"/>
  <c r="R725" i="2"/>
  <c r="P725" i="2"/>
  <c r="Q725" i="2" s="1"/>
  <c r="O725" i="2"/>
  <c r="S725" i="2" s="1"/>
  <c r="M725" i="2"/>
  <c r="L725" i="2"/>
  <c r="Q724" i="2"/>
  <c r="O724" i="2"/>
  <c r="P724" i="2" s="1"/>
  <c r="R724" i="2" s="1"/>
  <c r="M724" i="2"/>
  <c r="L724" i="2"/>
  <c r="R723" i="2"/>
  <c r="P723" i="2"/>
  <c r="Q723" i="2" s="1"/>
  <c r="O723" i="2"/>
  <c r="S723" i="2" s="1"/>
  <c r="M723" i="2"/>
  <c r="L723" i="2"/>
  <c r="Q722" i="2"/>
  <c r="O722" i="2"/>
  <c r="P722" i="2" s="1"/>
  <c r="R722" i="2" s="1"/>
  <c r="M722" i="2"/>
  <c r="L722" i="2"/>
  <c r="R721" i="2"/>
  <c r="P721" i="2"/>
  <c r="Q721" i="2" s="1"/>
  <c r="O721" i="2"/>
  <c r="S721" i="2" s="1"/>
  <c r="M721" i="2"/>
  <c r="L721" i="2"/>
  <c r="Q720" i="2"/>
  <c r="O720" i="2"/>
  <c r="P720" i="2" s="1"/>
  <c r="R720" i="2" s="1"/>
  <c r="M720" i="2"/>
  <c r="L720" i="2"/>
  <c r="R719" i="2"/>
  <c r="P719" i="2"/>
  <c r="Q719" i="2" s="1"/>
  <c r="O719" i="2"/>
  <c r="S719" i="2" s="1"/>
  <c r="M719" i="2"/>
  <c r="L719" i="2"/>
  <c r="Q718" i="2"/>
  <c r="O718" i="2"/>
  <c r="P718" i="2" s="1"/>
  <c r="R718" i="2" s="1"/>
  <c r="M718" i="2"/>
  <c r="L718" i="2"/>
  <c r="R717" i="2"/>
  <c r="P717" i="2"/>
  <c r="Q717" i="2" s="1"/>
  <c r="O717" i="2"/>
  <c r="S717" i="2" s="1"/>
  <c r="M717" i="2"/>
  <c r="L717" i="2"/>
  <c r="Q716" i="2"/>
  <c r="O716" i="2"/>
  <c r="P716" i="2" s="1"/>
  <c r="R716" i="2" s="1"/>
  <c r="M716" i="2"/>
  <c r="L716" i="2"/>
  <c r="R715" i="2"/>
  <c r="P715" i="2"/>
  <c r="Q715" i="2" s="1"/>
  <c r="O715" i="2"/>
  <c r="S715" i="2" s="1"/>
  <c r="M715" i="2"/>
  <c r="L715" i="2"/>
  <c r="Q714" i="2"/>
  <c r="O714" i="2"/>
  <c r="P714" i="2" s="1"/>
  <c r="R714" i="2" s="1"/>
  <c r="M714" i="2"/>
  <c r="L714" i="2"/>
  <c r="R713" i="2"/>
  <c r="P713" i="2"/>
  <c r="Q713" i="2" s="1"/>
  <c r="O713" i="2"/>
  <c r="S713" i="2" s="1"/>
  <c r="M713" i="2"/>
  <c r="L713" i="2"/>
  <c r="Q712" i="2"/>
  <c r="O712" i="2"/>
  <c r="P712" i="2" s="1"/>
  <c r="R712" i="2" s="1"/>
  <c r="M712" i="2"/>
  <c r="L712" i="2"/>
  <c r="R711" i="2"/>
  <c r="P711" i="2"/>
  <c r="Q711" i="2" s="1"/>
  <c r="O711" i="2"/>
  <c r="S711" i="2" s="1"/>
  <c r="M711" i="2"/>
  <c r="L711" i="2"/>
  <c r="Q710" i="2"/>
  <c r="O710" i="2"/>
  <c r="P710" i="2" s="1"/>
  <c r="R710" i="2" s="1"/>
  <c r="M710" i="2"/>
  <c r="L710" i="2"/>
  <c r="R709" i="2"/>
  <c r="P709" i="2"/>
  <c r="Q709" i="2" s="1"/>
  <c r="O709" i="2"/>
  <c r="S709" i="2" s="1"/>
  <c r="M709" i="2"/>
  <c r="L709" i="2"/>
  <c r="Q708" i="2"/>
  <c r="O708" i="2"/>
  <c r="P708" i="2" s="1"/>
  <c r="R708" i="2" s="1"/>
  <c r="M708" i="2"/>
  <c r="L708" i="2"/>
  <c r="R707" i="2"/>
  <c r="P707" i="2"/>
  <c r="Q707" i="2" s="1"/>
  <c r="O707" i="2"/>
  <c r="S707" i="2" s="1"/>
  <c r="M707" i="2"/>
  <c r="L707" i="2"/>
  <c r="Q706" i="2"/>
  <c r="O706" i="2"/>
  <c r="P706" i="2" s="1"/>
  <c r="R706" i="2" s="1"/>
  <c r="M706" i="2"/>
  <c r="L706" i="2"/>
  <c r="R705" i="2"/>
  <c r="P705" i="2"/>
  <c r="Q705" i="2" s="1"/>
  <c r="O705" i="2"/>
  <c r="S705" i="2" s="1"/>
  <c r="M705" i="2"/>
  <c r="L705" i="2"/>
  <c r="Q704" i="2"/>
  <c r="O704" i="2"/>
  <c r="P704" i="2" s="1"/>
  <c r="R704" i="2" s="1"/>
  <c r="M704" i="2"/>
  <c r="L704" i="2"/>
  <c r="R703" i="2"/>
  <c r="P703" i="2"/>
  <c r="Q703" i="2" s="1"/>
  <c r="O703" i="2"/>
  <c r="S703" i="2" s="1"/>
  <c r="M703" i="2"/>
  <c r="L703" i="2"/>
  <c r="Q702" i="2"/>
  <c r="O702" i="2"/>
  <c r="P702" i="2" s="1"/>
  <c r="R702" i="2" s="1"/>
  <c r="M702" i="2"/>
  <c r="L702" i="2"/>
  <c r="R701" i="2"/>
  <c r="P701" i="2"/>
  <c r="Q701" i="2" s="1"/>
  <c r="O701" i="2"/>
  <c r="S701" i="2" s="1"/>
  <c r="M701" i="2"/>
  <c r="L701" i="2"/>
  <c r="Q700" i="2"/>
  <c r="O700" i="2"/>
  <c r="P700" i="2" s="1"/>
  <c r="R700" i="2" s="1"/>
  <c r="M700" i="2"/>
  <c r="L700" i="2"/>
  <c r="R699" i="2"/>
  <c r="P699" i="2"/>
  <c r="Q699" i="2" s="1"/>
  <c r="O699" i="2"/>
  <c r="S699" i="2" s="1"/>
  <c r="M699" i="2"/>
  <c r="L699" i="2"/>
  <c r="Q698" i="2"/>
  <c r="O698" i="2"/>
  <c r="P698" i="2" s="1"/>
  <c r="R698" i="2" s="1"/>
  <c r="M698" i="2"/>
  <c r="L698" i="2"/>
  <c r="R697" i="2"/>
  <c r="P697" i="2"/>
  <c r="Q697" i="2" s="1"/>
  <c r="O697" i="2"/>
  <c r="S697" i="2" s="1"/>
  <c r="M697" i="2"/>
  <c r="L697" i="2"/>
  <c r="Q696" i="2"/>
  <c r="O696" i="2"/>
  <c r="P696" i="2" s="1"/>
  <c r="R696" i="2" s="1"/>
  <c r="M696" i="2"/>
  <c r="L696" i="2"/>
  <c r="R695" i="2"/>
  <c r="P695" i="2"/>
  <c r="Q695" i="2" s="1"/>
  <c r="O695" i="2"/>
  <c r="S695" i="2" s="1"/>
  <c r="M695" i="2"/>
  <c r="L695" i="2"/>
  <c r="Q694" i="2"/>
  <c r="O694" i="2"/>
  <c r="P694" i="2" s="1"/>
  <c r="R694" i="2" s="1"/>
  <c r="M694" i="2"/>
  <c r="L694" i="2"/>
  <c r="R693" i="2"/>
  <c r="P693" i="2"/>
  <c r="Q693" i="2" s="1"/>
  <c r="O693" i="2"/>
  <c r="S693" i="2" s="1"/>
  <c r="M693" i="2"/>
  <c r="L693" i="2"/>
  <c r="Q692" i="2"/>
  <c r="O692" i="2"/>
  <c r="P692" i="2" s="1"/>
  <c r="R692" i="2" s="1"/>
  <c r="M692" i="2"/>
  <c r="L692" i="2"/>
  <c r="R691" i="2"/>
  <c r="P691" i="2"/>
  <c r="Q691" i="2" s="1"/>
  <c r="O691" i="2"/>
  <c r="S691" i="2" s="1"/>
  <c r="M691" i="2"/>
  <c r="L691" i="2"/>
  <c r="Q690" i="2"/>
  <c r="O690" i="2"/>
  <c r="P690" i="2" s="1"/>
  <c r="R690" i="2" s="1"/>
  <c r="M690" i="2"/>
  <c r="L690" i="2"/>
  <c r="R689" i="2"/>
  <c r="P689" i="2"/>
  <c r="Q689" i="2" s="1"/>
  <c r="O689" i="2"/>
  <c r="S689" i="2" s="1"/>
  <c r="M689" i="2"/>
  <c r="L689" i="2"/>
  <c r="Q688" i="2"/>
  <c r="O688" i="2"/>
  <c r="P688" i="2" s="1"/>
  <c r="R688" i="2" s="1"/>
  <c r="M688" i="2"/>
  <c r="L688" i="2"/>
  <c r="R687" i="2"/>
  <c r="P687" i="2"/>
  <c r="Q687" i="2" s="1"/>
  <c r="O687" i="2"/>
  <c r="S687" i="2" s="1"/>
  <c r="M687" i="2"/>
  <c r="L687" i="2"/>
  <c r="Q686" i="2"/>
  <c r="O686" i="2"/>
  <c r="P686" i="2" s="1"/>
  <c r="R686" i="2" s="1"/>
  <c r="M686" i="2"/>
  <c r="L686" i="2"/>
  <c r="R685" i="2"/>
  <c r="P685" i="2"/>
  <c r="Q685" i="2" s="1"/>
  <c r="O685" i="2"/>
  <c r="S685" i="2" s="1"/>
  <c r="M685" i="2"/>
  <c r="L685" i="2"/>
  <c r="Q684" i="2"/>
  <c r="O684" i="2"/>
  <c r="P684" i="2" s="1"/>
  <c r="R684" i="2" s="1"/>
  <c r="M684" i="2"/>
  <c r="L684" i="2"/>
  <c r="R683" i="2"/>
  <c r="P683" i="2"/>
  <c r="Q683" i="2" s="1"/>
  <c r="O683" i="2"/>
  <c r="S683" i="2" s="1"/>
  <c r="M683" i="2"/>
  <c r="L683" i="2"/>
  <c r="Q682" i="2"/>
  <c r="O682" i="2"/>
  <c r="P682" i="2" s="1"/>
  <c r="R682" i="2" s="1"/>
  <c r="M682" i="2"/>
  <c r="L682" i="2"/>
  <c r="R681" i="2"/>
  <c r="P681" i="2"/>
  <c r="Q681" i="2" s="1"/>
  <c r="O681" i="2"/>
  <c r="S681" i="2" s="1"/>
  <c r="M681" i="2"/>
  <c r="L681" i="2"/>
  <c r="Q680" i="2"/>
  <c r="O680" i="2"/>
  <c r="P680" i="2" s="1"/>
  <c r="R680" i="2" s="1"/>
  <c r="M680" i="2"/>
  <c r="L680" i="2"/>
  <c r="R679" i="2"/>
  <c r="P679" i="2"/>
  <c r="Q679" i="2" s="1"/>
  <c r="O679" i="2"/>
  <c r="S679" i="2" s="1"/>
  <c r="M679" i="2"/>
  <c r="L679" i="2"/>
  <c r="Q678" i="2"/>
  <c r="O678" i="2"/>
  <c r="P678" i="2" s="1"/>
  <c r="R678" i="2" s="1"/>
  <c r="M678" i="2"/>
  <c r="L678" i="2"/>
  <c r="R677" i="2"/>
  <c r="P677" i="2"/>
  <c r="Q677" i="2" s="1"/>
  <c r="O677" i="2"/>
  <c r="S677" i="2" s="1"/>
  <c r="M677" i="2"/>
  <c r="L677" i="2"/>
  <c r="Q676" i="2"/>
  <c r="O676" i="2"/>
  <c r="P676" i="2" s="1"/>
  <c r="R676" i="2" s="1"/>
  <c r="M676" i="2"/>
  <c r="L676" i="2"/>
  <c r="R675" i="2"/>
  <c r="P675" i="2"/>
  <c r="Q675" i="2" s="1"/>
  <c r="O675" i="2"/>
  <c r="S675" i="2" s="1"/>
  <c r="M675" i="2"/>
  <c r="L675" i="2"/>
  <c r="Q674" i="2"/>
  <c r="O674" i="2"/>
  <c r="P674" i="2" s="1"/>
  <c r="R674" i="2" s="1"/>
  <c r="M674" i="2"/>
  <c r="L674" i="2"/>
  <c r="R673" i="2"/>
  <c r="P673" i="2"/>
  <c r="Q673" i="2" s="1"/>
  <c r="O673" i="2"/>
  <c r="S673" i="2" s="1"/>
  <c r="M673" i="2"/>
  <c r="L673" i="2"/>
  <c r="Q672" i="2"/>
  <c r="O672" i="2"/>
  <c r="P672" i="2" s="1"/>
  <c r="R672" i="2" s="1"/>
  <c r="M672" i="2"/>
  <c r="L672" i="2"/>
  <c r="R671" i="2"/>
  <c r="P671" i="2"/>
  <c r="Q671" i="2" s="1"/>
  <c r="O671" i="2"/>
  <c r="S671" i="2" s="1"/>
  <c r="M671" i="2"/>
  <c r="L671" i="2"/>
  <c r="Q670" i="2"/>
  <c r="O670" i="2"/>
  <c r="P670" i="2" s="1"/>
  <c r="R670" i="2" s="1"/>
  <c r="M670" i="2"/>
  <c r="L670" i="2"/>
  <c r="R669" i="2"/>
  <c r="P669" i="2"/>
  <c r="Q669" i="2" s="1"/>
  <c r="O669" i="2"/>
  <c r="S669" i="2" s="1"/>
  <c r="M669" i="2"/>
  <c r="L669" i="2"/>
  <c r="Q668" i="2"/>
  <c r="O668" i="2"/>
  <c r="P668" i="2" s="1"/>
  <c r="R668" i="2" s="1"/>
  <c r="M668" i="2"/>
  <c r="L668" i="2"/>
  <c r="R667" i="2"/>
  <c r="P667" i="2"/>
  <c r="Q667" i="2" s="1"/>
  <c r="O667" i="2"/>
  <c r="S667" i="2" s="1"/>
  <c r="M667" i="2"/>
  <c r="L667" i="2"/>
  <c r="Q666" i="2"/>
  <c r="O666" i="2"/>
  <c r="P666" i="2" s="1"/>
  <c r="R666" i="2" s="1"/>
  <c r="M666" i="2"/>
  <c r="L666" i="2"/>
  <c r="R665" i="2"/>
  <c r="P665" i="2"/>
  <c r="Q665" i="2" s="1"/>
  <c r="O665" i="2"/>
  <c r="S665" i="2" s="1"/>
  <c r="M665" i="2"/>
  <c r="L665" i="2"/>
  <c r="Q664" i="2"/>
  <c r="O664" i="2"/>
  <c r="P664" i="2" s="1"/>
  <c r="R664" i="2" s="1"/>
  <c r="M664" i="2"/>
  <c r="L664" i="2"/>
  <c r="R663" i="2"/>
  <c r="P663" i="2"/>
  <c r="Q663" i="2" s="1"/>
  <c r="O663" i="2"/>
  <c r="S663" i="2" s="1"/>
  <c r="M663" i="2"/>
  <c r="L663" i="2"/>
  <c r="Q662" i="2"/>
  <c r="O662" i="2"/>
  <c r="P662" i="2" s="1"/>
  <c r="R662" i="2" s="1"/>
  <c r="M662" i="2"/>
  <c r="L662" i="2"/>
  <c r="R661" i="2"/>
  <c r="P661" i="2"/>
  <c r="Q661" i="2" s="1"/>
  <c r="O661" i="2"/>
  <c r="S661" i="2" s="1"/>
  <c r="M661" i="2"/>
  <c r="L661" i="2"/>
  <c r="Q660" i="2"/>
  <c r="O660" i="2"/>
  <c r="P660" i="2" s="1"/>
  <c r="R660" i="2" s="1"/>
  <c r="M660" i="2"/>
  <c r="L660" i="2"/>
  <c r="R659" i="2"/>
  <c r="P659" i="2"/>
  <c r="Q659" i="2" s="1"/>
  <c r="O659" i="2"/>
  <c r="S659" i="2" s="1"/>
  <c r="M659" i="2"/>
  <c r="L659" i="2"/>
  <c r="Q658" i="2"/>
  <c r="O658" i="2"/>
  <c r="P658" i="2" s="1"/>
  <c r="R658" i="2" s="1"/>
  <c r="M658" i="2"/>
  <c r="L658" i="2"/>
  <c r="R657" i="2"/>
  <c r="P657" i="2"/>
  <c r="Q657" i="2" s="1"/>
  <c r="O657" i="2"/>
  <c r="S657" i="2" s="1"/>
  <c r="M657" i="2"/>
  <c r="L657" i="2"/>
  <c r="Q656" i="2"/>
  <c r="O656" i="2"/>
  <c r="P656" i="2" s="1"/>
  <c r="R656" i="2" s="1"/>
  <c r="M656" i="2"/>
  <c r="L656" i="2"/>
  <c r="R655" i="2"/>
  <c r="P655" i="2"/>
  <c r="Q655" i="2" s="1"/>
  <c r="O655" i="2"/>
  <c r="S655" i="2" s="1"/>
  <c r="M655" i="2"/>
  <c r="L655" i="2"/>
  <c r="Q654" i="2"/>
  <c r="O654" i="2"/>
  <c r="P654" i="2" s="1"/>
  <c r="R654" i="2" s="1"/>
  <c r="M654" i="2"/>
  <c r="L654" i="2"/>
  <c r="R653" i="2"/>
  <c r="P653" i="2"/>
  <c r="Q653" i="2" s="1"/>
  <c r="O653" i="2"/>
  <c r="S653" i="2" s="1"/>
  <c r="M653" i="2"/>
  <c r="L653" i="2"/>
  <c r="Q652" i="2"/>
  <c r="O652" i="2"/>
  <c r="P652" i="2" s="1"/>
  <c r="R652" i="2" s="1"/>
  <c r="M652" i="2"/>
  <c r="L652" i="2"/>
  <c r="R651" i="2"/>
  <c r="P651" i="2"/>
  <c r="Q651" i="2" s="1"/>
  <c r="O651" i="2"/>
  <c r="S651" i="2" s="1"/>
  <c r="M651" i="2"/>
  <c r="L651" i="2"/>
  <c r="Q650" i="2"/>
  <c r="O650" i="2"/>
  <c r="P650" i="2" s="1"/>
  <c r="R650" i="2" s="1"/>
  <c r="M650" i="2"/>
  <c r="L650" i="2"/>
  <c r="R649" i="2"/>
  <c r="P649" i="2"/>
  <c r="Q649" i="2" s="1"/>
  <c r="O649" i="2"/>
  <c r="S649" i="2" s="1"/>
  <c r="M649" i="2"/>
  <c r="L649" i="2"/>
  <c r="Q648" i="2"/>
  <c r="O648" i="2"/>
  <c r="P648" i="2" s="1"/>
  <c r="R648" i="2" s="1"/>
  <c r="M648" i="2"/>
  <c r="L648" i="2"/>
  <c r="R647" i="2"/>
  <c r="P647" i="2"/>
  <c r="Q647" i="2" s="1"/>
  <c r="O647" i="2"/>
  <c r="S647" i="2" s="1"/>
  <c r="M647" i="2"/>
  <c r="L647" i="2"/>
  <c r="Q646" i="2"/>
  <c r="O646" i="2"/>
  <c r="P646" i="2" s="1"/>
  <c r="R646" i="2" s="1"/>
  <c r="M646" i="2"/>
  <c r="L646" i="2"/>
  <c r="R645" i="2"/>
  <c r="P645" i="2"/>
  <c r="Q645" i="2" s="1"/>
  <c r="O645" i="2"/>
  <c r="S645" i="2" s="1"/>
  <c r="M645" i="2"/>
  <c r="L645" i="2"/>
  <c r="Q644" i="2"/>
  <c r="O644" i="2"/>
  <c r="P644" i="2" s="1"/>
  <c r="R644" i="2" s="1"/>
  <c r="M644" i="2"/>
  <c r="L644" i="2"/>
  <c r="R643" i="2"/>
  <c r="P643" i="2"/>
  <c r="Q643" i="2" s="1"/>
  <c r="O643" i="2"/>
  <c r="S643" i="2" s="1"/>
  <c r="M643" i="2"/>
  <c r="L643" i="2"/>
  <c r="Q642" i="2"/>
  <c r="O642" i="2"/>
  <c r="P642" i="2" s="1"/>
  <c r="R642" i="2" s="1"/>
  <c r="M642" i="2"/>
  <c r="L642" i="2"/>
  <c r="R641" i="2"/>
  <c r="P641" i="2"/>
  <c r="Q641" i="2" s="1"/>
  <c r="O641" i="2"/>
  <c r="S641" i="2" s="1"/>
  <c r="M641" i="2"/>
  <c r="L641" i="2"/>
  <c r="Q640" i="2"/>
  <c r="O640" i="2"/>
  <c r="P640" i="2" s="1"/>
  <c r="R640" i="2" s="1"/>
  <c r="M640" i="2"/>
  <c r="L640" i="2"/>
  <c r="R639" i="2"/>
  <c r="P639" i="2"/>
  <c r="Q639" i="2" s="1"/>
  <c r="O639" i="2"/>
  <c r="S639" i="2" s="1"/>
  <c r="M639" i="2"/>
  <c r="L639" i="2"/>
  <c r="Q638" i="2"/>
  <c r="O638" i="2"/>
  <c r="P638" i="2" s="1"/>
  <c r="R638" i="2" s="1"/>
  <c r="M638" i="2"/>
  <c r="L638" i="2"/>
  <c r="R637" i="2"/>
  <c r="P637" i="2"/>
  <c r="Q637" i="2" s="1"/>
  <c r="O637" i="2"/>
  <c r="S637" i="2" s="1"/>
  <c r="M637" i="2"/>
  <c r="L637" i="2"/>
  <c r="Q636" i="2"/>
  <c r="O636" i="2"/>
  <c r="P636" i="2" s="1"/>
  <c r="R636" i="2" s="1"/>
  <c r="M636" i="2"/>
  <c r="L636" i="2"/>
  <c r="R635" i="2"/>
  <c r="P635" i="2"/>
  <c r="Q635" i="2" s="1"/>
  <c r="O635" i="2"/>
  <c r="S635" i="2" s="1"/>
  <c r="M635" i="2"/>
  <c r="L635" i="2"/>
  <c r="Q634" i="2"/>
  <c r="O634" i="2"/>
  <c r="P634" i="2" s="1"/>
  <c r="R634" i="2" s="1"/>
  <c r="M634" i="2"/>
  <c r="L634" i="2"/>
  <c r="R633" i="2"/>
  <c r="P633" i="2"/>
  <c r="Q633" i="2" s="1"/>
  <c r="O633" i="2"/>
  <c r="S633" i="2" s="1"/>
  <c r="M633" i="2"/>
  <c r="L633" i="2"/>
  <c r="Q632" i="2"/>
  <c r="O632" i="2"/>
  <c r="P632" i="2" s="1"/>
  <c r="R632" i="2" s="1"/>
  <c r="M632" i="2"/>
  <c r="L632" i="2"/>
  <c r="R631" i="2"/>
  <c r="P631" i="2"/>
  <c r="Q631" i="2" s="1"/>
  <c r="O631" i="2"/>
  <c r="S631" i="2" s="1"/>
  <c r="M631" i="2"/>
  <c r="L631" i="2"/>
  <c r="Q630" i="2"/>
  <c r="O630" i="2"/>
  <c r="P630" i="2" s="1"/>
  <c r="R630" i="2" s="1"/>
  <c r="M630" i="2"/>
  <c r="L630" i="2"/>
  <c r="R629" i="2"/>
  <c r="P629" i="2"/>
  <c r="Q629" i="2" s="1"/>
  <c r="O629" i="2"/>
  <c r="S629" i="2" s="1"/>
  <c r="M629" i="2"/>
  <c r="L629" i="2"/>
  <c r="Q628" i="2"/>
  <c r="O628" i="2"/>
  <c r="P628" i="2" s="1"/>
  <c r="R628" i="2" s="1"/>
  <c r="M628" i="2"/>
  <c r="L628" i="2"/>
  <c r="R627" i="2"/>
  <c r="P627" i="2"/>
  <c r="Q627" i="2" s="1"/>
  <c r="O627" i="2"/>
  <c r="S627" i="2" s="1"/>
  <c r="M627" i="2"/>
  <c r="L627" i="2"/>
  <c r="Q626" i="2"/>
  <c r="O626" i="2"/>
  <c r="P626" i="2" s="1"/>
  <c r="R626" i="2" s="1"/>
  <c r="M626" i="2"/>
  <c r="L626" i="2"/>
  <c r="R625" i="2"/>
  <c r="P625" i="2"/>
  <c r="Q625" i="2" s="1"/>
  <c r="O625" i="2"/>
  <c r="S625" i="2" s="1"/>
  <c r="M625" i="2"/>
  <c r="L625" i="2"/>
  <c r="Q624" i="2"/>
  <c r="O624" i="2"/>
  <c r="P624" i="2" s="1"/>
  <c r="R624" i="2" s="1"/>
  <c r="M624" i="2"/>
  <c r="L624" i="2"/>
  <c r="R623" i="2"/>
  <c r="P623" i="2"/>
  <c r="Q623" i="2" s="1"/>
  <c r="O623" i="2"/>
  <c r="S623" i="2" s="1"/>
  <c r="M623" i="2"/>
  <c r="L623" i="2"/>
  <c r="Q622" i="2"/>
  <c r="O622" i="2"/>
  <c r="P622" i="2" s="1"/>
  <c r="R622" i="2" s="1"/>
  <c r="M622" i="2"/>
  <c r="L622" i="2"/>
  <c r="R621" i="2"/>
  <c r="P621" i="2"/>
  <c r="Q621" i="2" s="1"/>
  <c r="O621" i="2"/>
  <c r="S621" i="2" s="1"/>
  <c r="M621" i="2"/>
  <c r="L621" i="2"/>
  <c r="Q620" i="2"/>
  <c r="O620" i="2"/>
  <c r="P620" i="2" s="1"/>
  <c r="R620" i="2" s="1"/>
  <c r="M620" i="2"/>
  <c r="L620" i="2"/>
  <c r="R619" i="2"/>
  <c r="P619" i="2"/>
  <c r="Q619" i="2" s="1"/>
  <c r="O619" i="2"/>
  <c r="S619" i="2" s="1"/>
  <c r="M619" i="2"/>
  <c r="L619" i="2"/>
  <c r="Q618" i="2"/>
  <c r="O618" i="2"/>
  <c r="P618" i="2" s="1"/>
  <c r="R618" i="2" s="1"/>
  <c r="M618" i="2"/>
  <c r="L618" i="2"/>
  <c r="R617" i="2"/>
  <c r="P617" i="2"/>
  <c r="Q617" i="2" s="1"/>
  <c r="O617" i="2"/>
  <c r="S617" i="2" s="1"/>
  <c r="M617" i="2"/>
  <c r="L617" i="2"/>
  <c r="Q616" i="2"/>
  <c r="O616" i="2"/>
  <c r="P616" i="2" s="1"/>
  <c r="R616" i="2" s="1"/>
  <c r="M616" i="2"/>
  <c r="L616" i="2"/>
  <c r="R615" i="2"/>
  <c r="P615" i="2"/>
  <c r="Q615" i="2" s="1"/>
  <c r="O615" i="2"/>
  <c r="S615" i="2" s="1"/>
  <c r="M615" i="2"/>
  <c r="L615" i="2"/>
  <c r="Q614" i="2"/>
  <c r="O614" i="2"/>
  <c r="P614" i="2" s="1"/>
  <c r="R614" i="2" s="1"/>
  <c r="M614" i="2"/>
  <c r="L614" i="2"/>
  <c r="R613" i="2"/>
  <c r="P613" i="2"/>
  <c r="Q613" i="2" s="1"/>
  <c r="O613" i="2"/>
  <c r="S613" i="2" s="1"/>
  <c r="M613" i="2"/>
  <c r="L613" i="2"/>
  <c r="Q612" i="2"/>
  <c r="O612" i="2"/>
  <c r="P612" i="2" s="1"/>
  <c r="R612" i="2" s="1"/>
  <c r="M612" i="2"/>
  <c r="L612" i="2"/>
  <c r="R611" i="2"/>
  <c r="P611" i="2"/>
  <c r="Q611" i="2" s="1"/>
  <c r="O611" i="2"/>
  <c r="S611" i="2" s="1"/>
  <c r="M611" i="2"/>
  <c r="L611" i="2"/>
  <c r="Q610" i="2"/>
  <c r="O610" i="2"/>
  <c r="P610" i="2" s="1"/>
  <c r="R610" i="2" s="1"/>
  <c r="M610" i="2"/>
  <c r="L610" i="2"/>
  <c r="R609" i="2"/>
  <c r="P609" i="2"/>
  <c r="Q609" i="2" s="1"/>
  <c r="O609" i="2"/>
  <c r="S609" i="2" s="1"/>
  <c r="M609" i="2"/>
  <c r="L609" i="2"/>
  <c r="Q608" i="2"/>
  <c r="O608" i="2"/>
  <c r="P608" i="2" s="1"/>
  <c r="R608" i="2" s="1"/>
  <c r="M608" i="2"/>
  <c r="L608" i="2"/>
  <c r="R607" i="2"/>
  <c r="P607" i="2"/>
  <c r="Q607" i="2" s="1"/>
  <c r="O607" i="2"/>
  <c r="S607" i="2" s="1"/>
  <c r="M607" i="2"/>
  <c r="L607" i="2"/>
  <c r="Q606" i="2"/>
  <c r="O606" i="2"/>
  <c r="P606" i="2" s="1"/>
  <c r="R606" i="2" s="1"/>
  <c r="M606" i="2"/>
  <c r="L606" i="2"/>
  <c r="R605" i="2"/>
  <c r="P605" i="2"/>
  <c r="Q605" i="2" s="1"/>
  <c r="O605" i="2"/>
  <c r="S605" i="2" s="1"/>
  <c r="M605" i="2"/>
  <c r="L605" i="2"/>
  <c r="Q604" i="2"/>
  <c r="O604" i="2"/>
  <c r="P604" i="2" s="1"/>
  <c r="R604" i="2" s="1"/>
  <c r="M604" i="2"/>
  <c r="L604" i="2"/>
  <c r="R603" i="2"/>
  <c r="P603" i="2"/>
  <c r="Q603" i="2" s="1"/>
  <c r="O603" i="2"/>
  <c r="S603" i="2" s="1"/>
  <c r="M603" i="2"/>
  <c r="L603" i="2"/>
  <c r="Q602" i="2"/>
  <c r="O602" i="2"/>
  <c r="P602" i="2" s="1"/>
  <c r="R602" i="2" s="1"/>
  <c r="M602" i="2"/>
  <c r="L602" i="2"/>
  <c r="R601" i="2"/>
  <c r="P601" i="2"/>
  <c r="Q601" i="2" s="1"/>
  <c r="O601" i="2"/>
  <c r="S601" i="2" s="1"/>
  <c r="M601" i="2"/>
  <c r="L601" i="2"/>
  <c r="Q600" i="2"/>
  <c r="O600" i="2"/>
  <c r="P600" i="2" s="1"/>
  <c r="R600" i="2" s="1"/>
  <c r="M600" i="2"/>
  <c r="L600" i="2"/>
  <c r="R599" i="2"/>
  <c r="P599" i="2"/>
  <c r="Q599" i="2" s="1"/>
  <c r="O599" i="2"/>
  <c r="S599" i="2" s="1"/>
  <c r="M599" i="2"/>
  <c r="L599" i="2"/>
  <c r="Q598" i="2"/>
  <c r="O598" i="2"/>
  <c r="P598" i="2" s="1"/>
  <c r="R598" i="2" s="1"/>
  <c r="M598" i="2"/>
  <c r="L598" i="2"/>
  <c r="R597" i="2"/>
  <c r="P597" i="2"/>
  <c r="Q597" i="2" s="1"/>
  <c r="O597" i="2"/>
  <c r="S597" i="2" s="1"/>
  <c r="M597" i="2"/>
  <c r="L597" i="2"/>
  <c r="Q596" i="2"/>
  <c r="O596" i="2"/>
  <c r="P596" i="2" s="1"/>
  <c r="R596" i="2" s="1"/>
  <c r="M596" i="2"/>
  <c r="L596" i="2"/>
  <c r="R595" i="2"/>
  <c r="P595" i="2"/>
  <c r="Q595" i="2" s="1"/>
  <c r="O595" i="2"/>
  <c r="S595" i="2" s="1"/>
  <c r="M595" i="2"/>
  <c r="L595" i="2"/>
  <c r="Q594" i="2"/>
  <c r="O594" i="2"/>
  <c r="P594" i="2" s="1"/>
  <c r="R594" i="2" s="1"/>
  <c r="M594" i="2"/>
  <c r="L594" i="2"/>
  <c r="R593" i="2"/>
  <c r="P593" i="2"/>
  <c r="Q593" i="2" s="1"/>
  <c r="O593" i="2"/>
  <c r="S593" i="2" s="1"/>
  <c r="M593" i="2"/>
  <c r="L593" i="2"/>
  <c r="Q592" i="2"/>
  <c r="O592" i="2"/>
  <c r="P592" i="2" s="1"/>
  <c r="R592" i="2" s="1"/>
  <c r="M592" i="2"/>
  <c r="L592" i="2"/>
  <c r="R591" i="2"/>
  <c r="P591" i="2"/>
  <c r="Q591" i="2" s="1"/>
  <c r="O591" i="2"/>
  <c r="S591" i="2" s="1"/>
  <c r="M591" i="2"/>
  <c r="L591" i="2"/>
  <c r="Q590" i="2"/>
  <c r="O590" i="2"/>
  <c r="P590" i="2" s="1"/>
  <c r="R590" i="2" s="1"/>
  <c r="M590" i="2"/>
  <c r="L590" i="2"/>
  <c r="R589" i="2"/>
  <c r="P589" i="2"/>
  <c r="Q589" i="2" s="1"/>
  <c r="O589" i="2"/>
  <c r="S589" i="2" s="1"/>
  <c r="M589" i="2"/>
  <c r="L589" i="2"/>
  <c r="Q588" i="2"/>
  <c r="O588" i="2"/>
  <c r="P588" i="2" s="1"/>
  <c r="R588" i="2" s="1"/>
  <c r="M588" i="2"/>
  <c r="L588" i="2"/>
  <c r="R587" i="2"/>
  <c r="P587" i="2"/>
  <c r="Q587" i="2" s="1"/>
  <c r="O587" i="2"/>
  <c r="S587" i="2" s="1"/>
  <c r="M587" i="2"/>
  <c r="L587" i="2"/>
  <c r="Q586" i="2"/>
  <c r="O586" i="2"/>
  <c r="P586" i="2" s="1"/>
  <c r="R586" i="2" s="1"/>
  <c r="M586" i="2"/>
  <c r="L586" i="2"/>
  <c r="R585" i="2"/>
  <c r="P585" i="2"/>
  <c r="Q585" i="2" s="1"/>
  <c r="O585" i="2"/>
  <c r="S585" i="2" s="1"/>
  <c r="M585" i="2"/>
  <c r="L585" i="2"/>
  <c r="Q584" i="2"/>
  <c r="O584" i="2"/>
  <c r="P584" i="2" s="1"/>
  <c r="R584" i="2" s="1"/>
  <c r="M584" i="2"/>
  <c r="L584" i="2"/>
  <c r="R583" i="2"/>
  <c r="P583" i="2"/>
  <c r="Q583" i="2" s="1"/>
  <c r="O583" i="2"/>
  <c r="S583" i="2" s="1"/>
  <c r="M583" i="2"/>
  <c r="L583" i="2"/>
  <c r="Q582" i="2"/>
  <c r="O582" i="2"/>
  <c r="P582" i="2" s="1"/>
  <c r="R582" i="2" s="1"/>
  <c r="M582" i="2"/>
  <c r="L582" i="2"/>
  <c r="R581" i="2"/>
  <c r="P581" i="2"/>
  <c r="Q581" i="2" s="1"/>
  <c r="O581" i="2"/>
  <c r="S581" i="2" s="1"/>
  <c r="M581" i="2"/>
  <c r="L581" i="2"/>
  <c r="Q580" i="2"/>
  <c r="O580" i="2"/>
  <c r="P580" i="2" s="1"/>
  <c r="R580" i="2" s="1"/>
  <c r="M580" i="2"/>
  <c r="L580" i="2"/>
  <c r="R579" i="2"/>
  <c r="P579" i="2"/>
  <c r="Q579" i="2" s="1"/>
  <c r="O579" i="2"/>
  <c r="S579" i="2" s="1"/>
  <c r="M579" i="2"/>
  <c r="L579" i="2"/>
  <c r="Q578" i="2"/>
  <c r="O578" i="2"/>
  <c r="P578" i="2" s="1"/>
  <c r="R578" i="2" s="1"/>
  <c r="M578" i="2"/>
  <c r="L578" i="2"/>
  <c r="R577" i="2"/>
  <c r="P577" i="2"/>
  <c r="Q577" i="2" s="1"/>
  <c r="O577" i="2"/>
  <c r="S577" i="2" s="1"/>
  <c r="M577" i="2"/>
  <c r="L577" i="2"/>
  <c r="Q576" i="2"/>
  <c r="O576" i="2"/>
  <c r="P576" i="2" s="1"/>
  <c r="R576" i="2" s="1"/>
  <c r="M576" i="2"/>
  <c r="L576" i="2"/>
  <c r="R575" i="2"/>
  <c r="P575" i="2"/>
  <c r="Q575" i="2" s="1"/>
  <c r="O575" i="2"/>
  <c r="S575" i="2" s="1"/>
  <c r="M575" i="2"/>
  <c r="L575" i="2"/>
  <c r="Q574" i="2"/>
  <c r="O574" i="2"/>
  <c r="P574" i="2" s="1"/>
  <c r="R574" i="2" s="1"/>
  <c r="M574" i="2"/>
  <c r="L574" i="2"/>
  <c r="R573" i="2"/>
  <c r="P573" i="2"/>
  <c r="Q573" i="2" s="1"/>
  <c r="O573" i="2"/>
  <c r="S573" i="2" s="1"/>
  <c r="M573" i="2"/>
  <c r="L573" i="2"/>
  <c r="Q572" i="2"/>
  <c r="O572" i="2"/>
  <c r="P572" i="2" s="1"/>
  <c r="R572" i="2" s="1"/>
  <c r="M572" i="2"/>
  <c r="L572" i="2"/>
  <c r="R571" i="2"/>
  <c r="P571" i="2"/>
  <c r="Q571" i="2" s="1"/>
  <c r="O571" i="2"/>
  <c r="S571" i="2" s="1"/>
  <c r="M571" i="2"/>
  <c r="L571" i="2"/>
  <c r="Q570" i="2"/>
  <c r="O570" i="2"/>
  <c r="P570" i="2" s="1"/>
  <c r="R570" i="2" s="1"/>
  <c r="M570" i="2"/>
  <c r="L570" i="2"/>
  <c r="R569" i="2"/>
  <c r="P569" i="2"/>
  <c r="Q569" i="2" s="1"/>
  <c r="O569" i="2"/>
  <c r="S569" i="2" s="1"/>
  <c r="M569" i="2"/>
  <c r="L569" i="2"/>
  <c r="Q568" i="2"/>
  <c r="O568" i="2"/>
  <c r="P568" i="2" s="1"/>
  <c r="R568" i="2" s="1"/>
  <c r="M568" i="2"/>
  <c r="L568" i="2"/>
  <c r="R567" i="2"/>
  <c r="P567" i="2"/>
  <c r="Q567" i="2" s="1"/>
  <c r="O567" i="2"/>
  <c r="S567" i="2" s="1"/>
  <c r="M567" i="2"/>
  <c r="L567" i="2"/>
  <c r="Q566" i="2"/>
  <c r="O566" i="2"/>
  <c r="P566" i="2" s="1"/>
  <c r="R566" i="2" s="1"/>
  <c r="M566" i="2"/>
  <c r="L566" i="2"/>
  <c r="R565" i="2"/>
  <c r="P565" i="2"/>
  <c r="Q565" i="2" s="1"/>
  <c r="O565" i="2"/>
  <c r="S565" i="2" s="1"/>
  <c r="M565" i="2"/>
  <c r="L565" i="2"/>
  <c r="Q564" i="2"/>
  <c r="O564" i="2"/>
  <c r="P564" i="2" s="1"/>
  <c r="R564" i="2" s="1"/>
  <c r="M564" i="2"/>
  <c r="L564" i="2"/>
  <c r="R563" i="2"/>
  <c r="P563" i="2"/>
  <c r="Q563" i="2" s="1"/>
  <c r="O563" i="2"/>
  <c r="S563" i="2" s="1"/>
  <c r="M563" i="2"/>
  <c r="L563" i="2"/>
  <c r="Q562" i="2"/>
  <c r="O562" i="2"/>
  <c r="P562" i="2" s="1"/>
  <c r="R562" i="2" s="1"/>
  <c r="M562" i="2"/>
  <c r="L562" i="2"/>
  <c r="R561" i="2"/>
  <c r="P561" i="2"/>
  <c r="Q561" i="2" s="1"/>
  <c r="O561" i="2"/>
  <c r="S561" i="2" s="1"/>
  <c r="M561" i="2"/>
  <c r="L561" i="2"/>
  <c r="Q560" i="2"/>
  <c r="O560" i="2"/>
  <c r="P560" i="2" s="1"/>
  <c r="R560" i="2" s="1"/>
  <c r="M560" i="2"/>
  <c r="L560" i="2"/>
  <c r="R559" i="2"/>
  <c r="P559" i="2"/>
  <c r="Q559" i="2" s="1"/>
  <c r="O559" i="2"/>
  <c r="S559" i="2" s="1"/>
  <c r="M559" i="2"/>
  <c r="L559" i="2"/>
  <c r="Q558" i="2"/>
  <c r="O558" i="2"/>
  <c r="P558" i="2" s="1"/>
  <c r="R558" i="2" s="1"/>
  <c r="M558" i="2"/>
  <c r="L558" i="2"/>
  <c r="R557" i="2"/>
  <c r="P557" i="2"/>
  <c r="Q557" i="2" s="1"/>
  <c r="O557" i="2"/>
  <c r="S557" i="2" s="1"/>
  <c r="M557" i="2"/>
  <c r="L557" i="2"/>
  <c r="Q556" i="2"/>
  <c r="O556" i="2"/>
  <c r="P556" i="2" s="1"/>
  <c r="R556" i="2" s="1"/>
  <c r="M556" i="2"/>
  <c r="L556" i="2"/>
  <c r="R555" i="2"/>
  <c r="P555" i="2"/>
  <c r="Q555" i="2" s="1"/>
  <c r="O555" i="2"/>
  <c r="S555" i="2" s="1"/>
  <c r="M555" i="2"/>
  <c r="L555" i="2"/>
  <c r="Q554" i="2"/>
  <c r="O554" i="2"/>
  <c r="P554" i="2" s="1"/>
  <c r="R554" i="2" s="1"/>
  <c r="M554" i="2"/>
  <c r="L554" i="2"/>
  <c r="R553" i="2"/>
  <c r="P553" i="2"/>
  <c r="Q553" i="2" s="1"/>
  <c r="O553" i="2"/>
  <c r="S553" i="2" s="1"/>
  <c r="M553" i="2"/>
  <c r="L553" i="2"/>
  <c r="Q552" i="2"/>
  <c r="O552" i="2"/>
  <c r="P552" i="2" s="1"/>
  <c r="R552" i="2" s="1"/>
  <c r="M552" i="2"/>
  <c r="L552" i="2"/>
  <c r="R551" i="2"/>
  <c r="P551" i="2"/>
  <c r="Q551" i="2" s="1"/>
  <c r="O551" i="2"/>
  <c r="S551" i="2" s="1"/>
  <c r="M551" i="2"/>
  <c r="L551" i="2"/>
  <c r="Q550" i="2"/>
  <c r="O550" i="2"/>
  <c r="P550" i="2" s="1"/>
  <c r="R550" i="2" s="1"/>
  <c r="M550" i="2"/>
  <c r="L550" i="2"/>
  <c r="R549" i="2"/>
  <c r="P549" i="2"/>
  <c r="Q549" i="2" s="1"/>
  <c r="O549" i="2"/>
  <c r="S549" i="2" s="1"/>
  <c r="M549" i="2"/>
  <c r="L549" i="2"/>
  <c r="Q548" i="2"/>
  <c r="O548" i="2"/>
  <c r="P548" i="2" s="1"/>
  <c r="R548" i="2" s="1"/>
  <c r="M548" i="2"/>
  <c r="L548" i="2"/>
  <c r="R547" i="2"/>
  <c r="P547" i="2"/>
  <c r="Q547" i="2" s="1"/>
  <c r="O547" i="2"/>
  <c r="S547" i="2" s="1"/>
  <c r="M547" i="2"/>
  <c r="L547" i="2"/>
  <c r="Q546" i="2"/>
  <c r="O546" i="2"/>
  <c r="P546" i="2" s="1"/>
  <c r="R546" i="2" s="1"/>
  <c r="M546" i="2"/>
  <c r="L546" i="2"/>
  <c r="R545" i="2"/>
  <c r="P545" i="2"/>
  <c r="Q545" i="2" s="1"/>
  <c r="O545" i="2"/>
  <c r="S545" i="2" s="1"/>
  <c r="M545" i="2"/>
  <c r="L545" i="2"/>
  <c r="Q544" i="2"/>
  <c r="O544" i="2"/>
  <c r="P544" i="2" s="1"/>
  <c r="R544" i="2" s="1"/>
  <c r="M544" i="2"/>
  <c r="L544" i="2"/>
  <c r="R543" i="2"/>
  <c r="P543" i="2"/>
  <c r="Q543" i="2" s="1"/>
  <c r="O543" i="2"/>
  <c r="S543" i="2" s="1"/>
  <c r="M543" i="2"/>
  <c r="L543" i="2"/>
  <c r="Q542" i="2"/>
  <c r="O542" i="2"/>
  <c r="P542" i="2" s="1"/>
  <c r="R542" i="2" s="1"/>
  <c r="M542" i="2"/>
  <c r="L542" i="2"/>
  <c r="R541" i="2"/>
  <c r="P541" i="2"/>
  <c r="Q541" i="2" s="1"/>
  <c r="O541" i="2"/>
  <c r="S541" i="2" s="1"/>
  <c r="M541" i="2"/>
  <c r="L541" i="2"/>
  <c r="Q540" i="2"/>
  <c r="O540" i="2"/>
  <c r="P540" i="2" s="1"/>
  <c r="R540" i="2" s="1"/>
  <c r="M540" i="2"/>
  <c r="L540" i="2"/>
  <c r="R539" i="2"/>
  <c r="P539" i="2"/>
  <c r="Q539" i="2" s="1"/>
  <c r="O539" i="2"/>
  <c r="S539" i="2" s="1"/>
  <c r="M539" i="2"/>
  <c r="L539" i="2"/>
  <c r="Q538" i="2"/>
  <c r="O538" i="2"/>
  <c r="P538" i="2" s="1"/>
  <c r="R538" i="2" s="1"/>
  <c r="M538" i="2"/>
  <c r="L538" i="2"/>
  <c r="R537" i="2"/>
  <c r="P537" i="2"/>
  <c r="Q537" i="2" s="1"/>
  <c r="O537" i="2"/>
  <c r="S537" i="2" s="1"/>
  <c r="M537" i="2"/>
  <c r="L537" i="2"/>
  <c r="Q536" i="2"/>
  <c r="O536" i="2"/>
  <c r="P536" i="2" s="1"/>
  <c r="R536" i="2" s="1"/>
  <c r="M536" i="2"/>
  <c r="L536" i="2"/>
  <c r="R535" i="2"/>
  <c r="P535" i="2"/>
  <c r="Q535" i="2" s="1"/>
  <c r="O535" i="2"/>
  <c r="S535" i="2" s="1"/>
  <c r="M535" i="2"/>
  <c r="L535" i="2"/>
  <c r="Q534" i="2"/>
  <c r="O534" i="2"/>
  <c r="P534" i="2" s="1"/>
  <c r="R534" i="2" s="1"/>
  <c r="M534" i="2"/>
  <c r="L534" i="2"/>
  <c r="R533" i="2"/>
  <c r="P533" i="2"/>
  <c r="Q533" i="2" s="1"/>
  <c r="O533" i="2"/>
  <c r="S533" i="2" s="1"/>
  <c r="M533" i="2"/>
  <c r="L533" i="2"/>
  <c r="Q532" i="2"/>
  <c r="O532" i="2"/>
  <c r="P532" i="2" s="1"/>
  <c r="R532" i="2" s="1"/>
  <c r="M532" i="2"/>
  <c r="L532" i="2"/>
  <c r="R531" i="2"/>
  <c r="P531" i="2"/>
  <c r="Q531" i="2" s="1"/>
  <c r="O531" i="2"/>
  <c r="S531" i="2" s="1"/>
  <c r="M531" i="2"/>
  <c r="L531" i="2"/>
  <c r="Q530" i="2"/>
  <c r="O530" i="2"/>
  <c r="P530" i="2" s="1"/>
  <c r="R530" i="2" s="1"/>
  <c r="M530" i="2"/>
  <c r="L530" i="2"/>
  <c r="R529" i="2"/>
  <c r="P529" i="2"/>
  <c r="Q529" i="2" s="1"/>
  <c r="O529" i="2"/>
  <c r="S529" i="2" s="1"/>
  <c r="M529" i="2"/>
  <c r="L529" i="2"/>
  <c r="Q528" i="2"/>
  <c r="O528" i="2"/>
  <c r="P528" i="2" s="1"/>
  <c r="R528" i="2" s="1"/>
  <c r="M528" i="2"/>
  <c r="L528" i="2"/>
  <c r="R527" i="2"/>
  <c r="P527" i="2"/>
  <c r="Q527" i="2" s="1"/>
  <c r="O527" i="2"/>
  <c r="S527" i="2" s="1"/>
  <c r="M527" i="2"/>
  <c r="L527" i="2"/>
  <c r="Q526" i="2"/>
  <c r="O526" i="2"/>
  <c r="P526" i="2" s="1"/>
  <c r="R526" i="2" s="1"/>
  <c r="M526" i="2"/>
  <c r="L526" i="2"/>
  <c r="R525" i="2"/>
  <c r="P525" i="2"/>
  <c r="Q525" i="2" s="1"/>
  <c r="O525" i="2"/>
  <c r="S525" i="2" s="1"/>
  <c r="M525" i="2"/>
  <c r="L525" i="2"/>
  <c r="Q524" i="2"/>
  <c r="O524" i="2"/>
  <c r="P524" i="2" s="1"/>
  <c r="R524" i="2" s="1"/>
  <c r="M524" i="2"/>
  <c r="L524" i="2"/>
  <c r="R523" i="2"/>
  <c r="P523" i="2"/>
  <c r="Q523" i="2" s="1"/>
  <c r="O523" i="2"/>
  <c r="S523" i="2" s="1"/>
  <c r="M523" i="2"/>
  <c r="L523" i="2"/>
  <c r="Q522" i="2"/>
  <c r="O522" i="2"/>
  <c r="P522" i="2" s="1"/>
  <c r="R522" i="2" s="1"/>
  <c r="M522" i="2"/>
  <c r="L522" i="2"/>
  <c r="R521" i="2"/>
  <c r="P521" i="2"/>
  <c r="Q521" i="2" s="1"/>
  <c r="O521" i="2"/>
  <c r="S521" i="2" s="1"/>
  <c r="M521" i="2"/>
  <c r="L521" i="2"/>
  <c r="Q520" i="2"/>
  <c r="O520" i="2"/>
  <c r="P520" i="2" s="1"/>
  <c r="R520" i="2" s="1"/>
  <c r="M520" i="2"/>
  <c r="L520" i="2"/>
  <c r="R519" i="2"/>
  <c r="P519" i="2"/>
  <c r="Q519" i="2" s="1"/>
  <c r="O519" i="2"/>
  <c r="S519" i="2" s="1"/>
  <c r="M519" i="2"/>
  <c r="L519" i="2"/>
  <c r="Q518" i="2"/>
  <c r="O518" i="2"/>
  <c r="P518" i="2" s="1"/>
  <c r="R518" i="2" s="1"/>
  <c r="M518" i="2"/>
  <c r="L518" i="2"/>
  <c r="R517" i="2"/>
  <c r="P517" i="2"/>
  <c r="Q517" i="2" s="1"/>
  <c r="O517" i="2"/>
  <c r="S517" i="2" s="1"/>
  <c r="M517" i="2"/>
  <c r="L517" i="2"/>
  <c r="Q516" i="2"/>
  <c r="O516" i="2"/>
  <c r="P516" i="2" s="1"/>
  <c r="R516" i="2" s="1"/>
  <c r="M516" i="2"/>
  <c r="L516" i="2"/>
  <c r="R515" i="2"/>
  <c r="P515" i="2"/>
  <c r="Q515" i="2" s="1"/>
  <c r="O515" i="2"/>
  <c r="S515" i="2" s="1"/>
  <c r="M515" i="2"/>
  <c r="L515" i="2"/>
  <c r="Q514" i="2"/>
  <c r="O514" i="2"/>
  <c r="P514" i="2" s="1"/>
  <c r="R514" i="2" s="1"/>
  <c r="M514" i="2"/>
  <c r="L514" i="2"/>
  <c r="R513" i="2"/>
  <c r="P513" i="2"/>
  <c r="Q513" i="2" s="1"/>
  <c r="O513" i="2"/>
  <c r="S513" i="2" s="1"/>
  <c r="M513" i="2"/>
  <c r="L513" i="2"/>
  <c r="Q512" i="2"/>
  <c r="O512" i="2"/>
  <c r="P512" i="2" s="1"/>
  <c r="R512" i="2" s="1"/>
  <c r="M512" i="2"/>
  <c r="L512" i="2"/>
  <c r="R511" i="2"/>
  <c r="P511" i="2"/>
  <c r="Q511" i="2" s="1"/>
  <c r="O511" i="2"/>
  <c r="S511" i="2" s="1"/>
  <c r="M511" i="2"/>
  <c r="L511" i="2"/>
  <c r="Q510" i="2"/>
  <c r="O510" i="2"/>
  <c r="P510" i="2" s="1"/>
  <c r="R510" i="2" s="1"/>
  <c r="M510" i="2"/>
  <c r="L510" i="2"/>
  <c r="R509" i="2"/>
  <c r="P509" i="2"/>
  <c r="Q509" i="2" s="1"/>
  <c r="O509" i="2"/>
  <c r="S509" i="2" s="1"/>
  <c r="M509" i="2"/>
  <c r="L509" i="2"/>
  <c r="Q508" i="2"/>
  <c r="O508" i="2"/>
  <c r="P508" i="2" s="1"/>
  <c r="R508" i="2" s="1"/>
  <c r="M508" i="2"/>
  <c r="L508" i="2"/>
  <c r="R507" i="2"/>
  <c r="P507" i="2"/>
  <c r="Q507" i="2" s="1"/>
  <c r="O507" i="2"/>
  <c r="S507" i="2" s="1"/>
  <c r="M507" i="2"/>
  <c r="L507" i="2"/>
  <c r="Q506" i="2"/>
  <c r="O506" i="2"/>
  <c r="P506" i="2" s="1"/>
  <c r="R506" i="2" s="1"/>
  <c r="M506" i="2"/>
  <c r="L506" i="2"/>
  <c r="R505" i="2"/>
  <c r="P505" i="2"/>
  <c r="Q505" i="2" s="1"/>
  <c r="O505" i="2"/>
  <c r="S505" i="2" s="1"/>
  <c r="M505" i="2"/>
  <c r="L505" i="2"/>
  <c r="Q504" i="2"/>
  <c r="O504" i="2"/>
  <c r="P504" i="2" s="1"/>
  <c r="R504" i="2" s="1"/>
  <c r="M504" i="2"/>
  <c r="L504" i="2"/>
  <c r="R503" i="2"/>
  <c r="P503" i="2"/>
  <c r="Q503" i="2" s="1"/>
  <c r="O503" i="2"/>
  <c r="S503" i="2" s="1"/>
  <c r="M503" i="2"/>
  <c r="L503" i="2"/>
  <c r="Q502" i="2"/>
  <c r="O502" i="2"/>
  <c r="P502" i="2" s="1"/>
  <c r="R502" i="2" s="1"/>
  <c r="M502" i="2"/>
  <c r="L502" i="2"/>
  <c r="R501" i="2"/>
  <c r="P501" i="2"/>
  <c r="Q501" i="2" s="1"/>
  <c r="O501" i="2"/>
  <c r="S501" i="2" s="1"/>
  <c r="M501" i="2"/>
  <c r="L501" i="2"/>
  <c r="Q500" i="2"/>
  <c r="O500" i="2"/>
  <c r="P500" i="2" s="1"/>
  <c r="R500" i="2" s="1"/>
  <c r="M500" i="2"/>
  <c r="L500" i="2"/>
  <c r="R499" i="2"/>
  <c r="P499" i="2"/>
  <c r="Q499" i="2" s="1"/>
  <c r="O499" i="2"/>
  <c r="S499" i="2" s="1"/>
  <c r="M499" i="2"/>
  <c r="L499" i="2"/>
  <c r="Q498" i="2"/>
  <c r="O498" i="2"/>
  <c r="P498" i="2" s="1"/>
  <c r="R498" i="2" s="1"/>
  <c r="M498" i="2"/>
  <c r="L498" i="2"/>
  <c r="R497" i="2"/>
  <c r="P497" i="2"/>
  <c r="Q497" i="2" s="1"/>
  <c r="O497" i="2"/>
  <c r="S497" i="2" s="1"/>
  <c r="M497" i="2"/>
  <c r="L497" i="2"/>
  <c r="Q496" i="2"/>
  <c r="O496" i="2"/>
  <c r="P496" i="2" s="1"/>
  <c r="R496" i="2" s="1"/>
  <c r="M496" i="2"/>
  <c r="L496" i="2"/>
  <c r="R495" i="2"/>
  <c r="P495" i="2"/>
  <c r="Q495" i="2" s="1"/>
  <c r="O495" i="2"/>
  <c r="S495" i="2" s="1"/>
  <c r="M495" i="2"/>
  <c r="L495" i="2"/>
  <c r="Q494" i="2"/>
  <c r="O494" i="2"/>
  <c r="P494" i="2" s="1"/>
  <c r="R494" i="2" s="1"/>
  <c r="M494" i="2"/>
  <c r="L494" i="2"/>
  <c r="R493" i="2"/>
  <c r="P493" i="2"/>
  <c r="Q493" i="2" s="1"/>
  <c r="O493" i="2"/>
  <c r="S493" i="2" s="1"/>
  <c r="M493" i="2"/>
  <c r="L493" i="2"/>
  <c r="Q492" i="2"/>
  <c r="O492" i="2"/>
  <c r="P492" i="2" s="1"/>
  <c r="R492" i="2" s="1"/>
  <c r="M492" i="2"/>
  <c r="L492" i="2"/>
  <c r="R491" i="2"/>
  <c r="P491" i="2"/>
  <c r="Q491" i="2" s="1"/>
  <c r="O491" i="2"/>
  <c r="S491" i="2" s="1"/>
  <c r="M491" i="2"/>
  <c r="L491" i="2"/>
  <c r="Q490" i="2"/>
  <c r="O490" i="2"/>
  <c r="P490" i="2" s="1"/>
  <c r="R490" i="2" s="1"/>
  <c r="M490" i="2"/>
  <c r="L490" i="2"/>
  <c r="R489" i="2"/>
  <c r="P489" i="2"/>
  <c r="Q489" i="2" s="1"/>
  <c r="O489" i="2"/>
  <c r="S489" i="2" s="1"/>
  <c r="M489" i="2"/>
  <c r="L489" i="2"/>
  <c r="Q488" i="2"/>
  <c r="O488" i="2"/>
  <c r="P488" i="2" s="1"/>
  <c r="R488" i="2" s="1"/>
  <c r="M488" i="2"/>
  <c r="L488" i="2"/>
  <c r="R487" i="2"/>
  <c r="P487" i="2"/>
  <c r="Q487" i="2" s="1"/>
  <c r="O487" i="2"/>
  <c r="S487" i="2" s="1"/>
  <c r="M487" i="2"/>
  <c r="L487" i="2"/>
  <c r="Q486" i="2"/>
  <c r="O486" i="2"/>
  <c r="P486" i="2" s="1"/>
  <c r="R486" i="2" s="1"/>
  <c r="M486" i="2"/>
  <c r="L486" i="2"/>
  <c r="R485" i="2"/>
  <c r="P485" i="2"/>
  <c r="Q485" i="2" s="1"/>
  <c r="O485" i="2"/>
  <c r="S485" i="2" s="1"/>
  <c r="M485" i="2"/>
  <c r="L485" i="2"/>
  <c r="Q484" i="2"/>
  <c r="O484" i="2"/>
  <c r="P484" i="2" s="1"/>
  <c r="R484" i="2" s="1"/>
  <c r="M484" i="2"/>
  <c r="L484" i="2"/>
  <c r="R483" i="2"/>
  <c r="P483" i="2"/>
  <c r="Q483" i="2" s="1"/>
  <c r="O483" i="2"/>
  <c r="S483" i="2" s="1"/>
  <c r="M483" i="2"/>
  <c r="L483" i="2"/>
  <c r="Q482" i="2"/>
  <c r="O482" i="2"/>
  <c r="P482" i="2" s="1"/>
  <c r="R482" i="2" s="1"/>
  <c r="M482" i="2"/>
  <c r="L482" i="2"/>
  <c r="R481" i="2"/>
  <c r="P481" i="2"/>
  <c r="Q481" i="2" s="1"/>
  <c r="O481" i="2"/>
  <c r="S481" i="2" s="1"/>
  <c r="M481" i="2"/>
  <c r="L481" i="2"/>
  <c r="Q480" i="2"/>
  <c r="O480" i="2"/>
  <c r="P480" i="2" s="1"/>
  <c r="R480" i="2" s="1"/>
  <c r="M480" i="2"/>
  <c r="L480" i="2"/>
  <c r="R479" i="2"/>
  <c r="P479" i="2"/>
  <c r="Q479" i="2" s="1"/>
  <c r="O479" i="2"/>
  <c r="S479" i="2" s="1"/>
  <c r="M479" i="2"/>
  <c r="L479" i="2"/>
  <c r="Q478" i="2"/>
  <c r="O478" i="2"/>
  <c r="P478" i="2" s="1"/>
  <c r="R478" i="2" s="1"/>
  <c r="M478" i="2"/>
  <c r="L478" i="2"/>
  <c r="R477" i="2"/>
  <c r="P477" i="2"/>
  <c r="Q477" i="2" s="1"/>
  <c r="O477" i="2"/>
  <c r="S477" i="2" s="1"/>
  <c r="M477" i="2"/>
  <c r="L477" i="2"/>
  <c r="Q476" i="2"/>
  <c r="O476" i="2"/>
  <c r="P476" i="2" s="1"/>
  <c r="R476" i="2" s="1"/>
  <c r="M476" i="2"/>
  <c r="L476" i="2"/>
  <c r="R475" i="2"/>
  <c r="P475" i="2"/>
  <c r="Q475" i="2" s="1"/>
  <c r="O475" i="2"/>
  <c r="S475" i="2" s="1"/>
  <c r="M475" i="2"/>
  <c r="L475" i="2"/>
  <c r="Q474" i="2"/>
  <c r="O474" i="2"/>
  <c r="P474" i="2" s="1"/>
  <c r="R474" i="2" s="1"/>
  <c r="M474" i="2"/>
  <c r="L474" i="2"/>
  <c r="R473" i="2"/>
  <c r="P473" i="2"/>
  <c r="Q473" i="2" s="1"/>
  <c r="O473" i="2"/>
  <c r="S473" i="2" s="1"/>
  <c r="M473" i="2"/>
  <c r="L473" i="2"/>
  <c r="Q472" i="2"/>
  <c r="O472" i="2"/>
  <c r="P472" i="2" s="1"/>
  <c r="R472" i="2" s="1"/>
  <c r="M472" i="2"/>
  <c r="L472" i="2"/>
  <c r="R471" i="2"/>
  <c r="P471" i="2"/>
  <c r="Q471" i="2" s="1"/>
  <c r="O471" i="2"/>
  <c r="S471" i="2" s="1"/>
  <c r="M471" i="2"/>
  <c r="L471" i="2"/>
  <c r="Q470" i="2"/>
  <c r="O470" i="2"/>
  <c r="P470" i="2" s="1"/>
  <c r="R470" i="2" s="1"/>
  <c r="M470" i="2"/>
  <c r="L470" i="2"/>
  <c r="R469" i="2"/>
  <c r="P469" i="2"/>
  <c r="Q469" i="2" s="1"/>
  <c r="O469" i="2"/>
  <c r="S469" i="2" s="1"/>
  <c r="M469" i="2"/>
  <c r="L469" i="2"/>
  <c r="Q468" i="2"/>
  <c r="O468" i="2"/>
  <c r="P468" i="2" s="1"/>
  <c r="R468" i="2" s="1"/>
  <c r="M468" i="2"/>
  <c r="L468" i="2"/>
  <c r="R467" i="2"/>
  <c r="P467" i="2"/>
  <c r="Q467" i="2" s="1"/>
  <c r="O467" i="2"/>
  <c r="S467" i="2" s="1"/>
  <c r="M467" i="2"/>
  <c r="L467" i="2"/>
  <c r="Q466" i="2"/>
  <c r="O466" i="2"/>
  <c r="P466" i="2" s="1"/>
  <c r="R466" i="2" s="1"/>
  <c r="M466" i="2"/>
  <c r="L466" i="2"/>
  <c r="R465" i="2"/>
  <c r="P465" i="2"/>
  <c r="Q465" i="2" s="1"/>
  <c r="O465" i="2"/>
  <c r="S465" i="2" s="1"/>
  <c r="M465" i="2"/>
  <c r="L465" i="2"/>
  <c r="Q464" i="2"/>
  <c r="O464" i="2"/>
  <c r="P464" i="2" s="1"/>
  <c r="R464" i="2" s="1"/>
  <c r="M464" i="2"/>
  <c r="L464" i="2"/>
  <c r="R463" i="2"/>
  <c r="P463" i="2"/>
  <c r="Q463" i="2" s="1"/>
  <c r="O463" i="2"/>
  <c r="S463" i="2" s="1"/>
  <c r="M463" i="2"/>
  <c r="L463" i="2"/>
  <c r="Q462" i="2"/>
  <c r="O462" i="2"/>
  <c r="P462" i="2" s="1"/>
  <c r="R462" i="2" s="1"/>
  <c r="M462" i="2"/>
  <c r="L462" i="2"/>
  <c r="R461" i="2"/>
  <c r="P461" i="2"/>
  <c r="Q461" i="2" s="1"/>
  <c r="O461" i="2"/>
  <c r="S461" i="2" s="1"/>
  <c r="M461" i="2"/>
  <c r="L461" i="2"/>
  <c r="Q460" i="2"/>
  <c r="O460" i="2"/>
  <c r="P460" i="2" s="1"/>
  <c r="R460" i="2" s="1"/>
  <c r="M460" i="2"/>
  <c r="L460" i="2"/>
  <c r="O459" i="2"/>
  <c r="P459" i="2" s="1"/>
  <c r="M459" i="2"/>
  <c r="L459" i="2"/>
  <c r="P458" i="2"/>
  <c r="Q458" i="2" s="1"/>
  <c r="O458" i="2"/>
  <c r="S458" i="2" s="1"/>
  <c r="M458" i="2"/>
  <c r="L458" i="2"/>
  <c r="O457" i="2"/>
  <c r="P457" i="2" s="1"/>
  <c r="M457" i="2"/>
  <c r="L457" i="2"/>
  <c r="P456" i="2"/>
  <c r="Q456" i="2" s="1"/>
  <c r="O456" i="2"/>
  <c r="S456" i="2" s="1"/>
  <c r="M456" i="2"/>
  <c r="L456" i="2"/>
  <c r="O455" i="2"/>
  <c r="P455" i="2" s="1"/>
  <c r="M455" i="2"/>
  <c r="L455" i="2"/>
  <c r="P454" i="2"/>
  <c r="Q454" i="2" s="1"/>
  <c r="O454" i="2"/>
  <c r="S454" i="2" s="1"/>
  <c r="M454" i="2"/>
  <c r="L454" i="2"/>
  <c r="O453" i="2"/>
  <c r="P453" i="2" s="1"/>
  <c r="M453" i="2"/>
  <c r="L453" i="2"/>
  <c r="P452" i="2"/>
  <c r="Q452" i="2" s="1"/>
  <c r="O452" i="2"/>
  <c r="S452" i="2" s="1"/>
  <c r="M452" i="2"/>
  <c r="L452" i="2"/>
  <c r="O451" i="2"/>
  <c r="P451" i="2" s="1"/>
  <c r="M451" i="2"/>
  <c r="L451" i="2"/>
  <c r="P450" i="2"/>
  <c r="Q450" i="2" s="1"/>
  <c r="O450" i="2"/>
  <c r="S450" i="2" s="1"/>
  <c r="M450" i="2"/>
  <c r="L450" i="2"/>
  <c r="O449" i="2"/>
  <c r="P449" i="2" s="1"/>
  <c r="M449" i="2"/>
  <c r="L449" i="2"/>
  <c r="P448" i="2"/>
  <c r="Q448" i="2" s="1"/>
  <c r="O448" i="2"/>
  <c r="S448" i="2" s="1"/>
  <c r="M448" i="2"/>
  <c r="L448" i="2"/>
  <c r="O447" i="2"/>
  <c r="P447" i="2" s="1"/>
  <c r="M447" i="2"/>
  <c r="L447" i="2"/>
  <c r="P446" i="2"/>
  <c r="Q446" i="2" s="1"/>
  <c r="O446" i="2"/>
  <c r="S446" i="2" s="1"/>
  <c r="M446" i="2"/>
  <c r="L446" i="2"/>
  <c r="O445" i="2"/>
  <c r="P445" i="2" s="1"/>
  <c r="M445" i="2"/>
  <c r="L445" i="2"/>
  <c r="P444" i="2"/>
  <c r="Q444" i="2" s="1"/>
  <c r="O444" i="2"/>
  <c r="S444" i="2" s="1"/>
  <c r="M444" i="2"/>
  <c r="L444" i="2"/>
  <c r="O443" i="2"/>
  <c r="P443" i="2" s="1"/>
  <c r="M443" i="2"/>
  <c r="L443" i="2"/>
  <c r="P442" i="2"/>
  <c r="Q442" i="2" s="1"/>
  <c r="O442" i="2"/>
  <c r="S442" i="2" s="1"/>
  <c r="M442" i="2"/>
  <c r="L442" i="2"/>
  <c r="O441" i="2"/>
  <c r="P441" i="2" s="1"/>
  <c r="M441" i="2"/>
  <c r="L441" i="2"/>
  <c r="P440" i="2"/>
  <c r="Q440" i="2" s="1"/>
  <c r="O440" i="2"/>
  <c r="S440" i="2" s="1"/>
  <c r="M440" i="2"/>
  <c r="L440" i="2"/>
  <c r="O439" i="2"/>
  <c r="P439" i="2" s="1"/>
  <c r="M439" i="2"/>
  <c r="L439" i="2"/>
  <c r="P438" i="2"/>
  <c r="Q438" i="2" s="1"/>
  <c r="O438" i="2"/>
  <c r="S438" i="2" s="1"/>
  <c r="M438" i="2"/>
  <c r="L438" i="2"/>
  <c r="O437" i="2"/>
  <c r="P437" i="2" s="1"/>
  <c r="M437" i="2"/>
  <c r="L437" i="2"/>
  <c r="P436" i="2"/>
  <c r="Q436" i="2" s="1"/>
  <c r="O436" i="2"/>
  <c r="S436" i="2" s="1"/>
  <c r="M436" i="2"/>
  <c r="L436" i="2"/>
  <c r="O435" i="2"/>
  <c r="P435" i="2" s="1"/>
  <c r="M435" i="2"/>
  <c r="L435" i="2"/>
  <c r="P434" i="2"/>
  <c r="Q434" i="2" s="1"/>
  <c r="O434" i="2"/>
  <c r="S434" i="2" s="1"/>
  <c r="M434" i="2"/>
  <c r="L434" i="2"/>
  <c r="O433" i="2"/>
  <c r="P433" i="2" s="1"/>
  <c r="M433" i="2"/>
  <c r="L433" i="2"/>
  <c r="P432" i="2"/>
  <c r="Q432" i="2" s="1"/>
  <c r="O432" i="2"/>
  <c r="S432" i="2" s="1"/>
  <c r="M432" i="2"/>
  <c r="L432" i="2"/>
  <c r="O431" i="2"/>
  <c r="P431" i="2" s="1"/>
  <c r="M431" i="2"/>
  <c r="L431" i="2"/>
  <c r="P430" i="2"/>
  <c r="Q430" i="2" s="1"/>
  <c r="O430" i="2"/>
  <c r="S430" i="2" s="1"/>
  <c r="M430" i="2"/>
  <c r="L430" i="2"/>
  <c r="O429" i="2"/>
  <c r="P429" i="2" s="1"/>
  <c r="M429" i="2"/>
  <c r="L429" i="2"/>
  <c r="P428" i="2"/>
  <c r="Q428" i="2" s="1"/>
  <c r="O428" i="2"/>
  <c r="S428" i="2" s="1"/>
  <c r="M428" i="2"/>
  <c r="L428" i="2"/>
  <c r="O427" i="2"/>
  <c r="P427" i="2" s="1"/>
  <c r="M427" i="2"/>
  <c r="L427" i="2"/>
  <c r="P426" i="2"/>
  <c r="Q426" i="2" s="1"/>
  <c r="O426" i="2"/>
  <c r="S426" i="2" s="1"/>
  <c r="M426" i="2"/>
  <c r="L426" i="2"/>
  <c r="O425" i="2"/>
  <c r="P425" i="2" s="1"/>
  <c r="M425" i="2"/>
  <c r="L425" i="2"/>
  <c r="P424" i="2"/>
  <c r="Q424" i="2" s="1"/>
  <c r="O424" i="2"/>
  <c r="S424" i="2" s="1"/>
  <c r="M424" i="2"/>
  <c r="L424" i="2"/>
  <c r="O423" i="2"/>
  <c r="P423" i="2" s="1"/>
  <c r="M423" i="2"/>
  <c r="L423" i="2"/>
  <c r="P422" i="2"/>
  <c r="Q422" i="2" s="1"/>
  <c r="O422" i="2"/>
  <c r="S422" i="2" s="1"/>
  <c r="M422" i="2"/>
  <c r="L422" i="2"/>
  <c r="O421" i="2"/>
  <c r="P421" i="2" s="1"/>
  <c r="M421" i="2"/>
  <c r="L421" i="2"/>
  <c r="P420" i="2"/>
  <c r="Q420" i="2" s="1"/>
  <c r="O420" i="2"/>
  <c r="S420" i="2" s="1"/>
  <c r="M420" i="2"/>
  <c r="L420" i="2"/>
  <c r="O419" i="2"/>
  <c r="P419" i="2" s="1"/>
  <c r="M419" i="2"/>
  <c r="L419" i="2"/>
  <c r="P418" i="2"/>
  <c r="Q418" i="2" s="1"/>
  <c r="O418" i="2"/>
  <c r="S418" i="2" s="1"/>
  <c r="M418" i="2"/>
  <c r="L418" i="2"/>
  <c r="O417" i="2"/>
  <c r="P417" i="2" s="1"/>
  <c r="M417" i="2"/>
  <c r="L417" i="2"/>
  <c r="P416" i="2"/>
  <c r="Q416" i="2" s="1"/>
  <c r="O416" i="2"/>
  <c r="S416" i="2" s="1"/>
  <c r="M416" i="2"/>
  <c r="L416" i="2"/>
  <c r="O415" i="2"/>
  <c r="P415" i="2" s="1"/>
  <c r="M415" i="2"/>
  <c r="L415" i="2"/>
  <c r="P414" i="2"/>
  <c r="Q414" i="2" s="1"/>
  <c r="O414" i="2"/>
  <c r="S414" i="2" s="1"/>
  <c r="M414" i="2"/>
  <c r="L414" i="2"/>
  <c r="O413" i="2"/>
  <c r="P413" i="2" s="1"/>
  <c r="M413" i="2"/>
  <c r="L413" i="2"/>
  <c r="P412" i="2"/>
  <c r="Q412" i="2" s="1"/>
  <c r="O412" i="2"/>
  <c r="S412" i="2" s="1"/>
  <c r="M412" i="2"/>
  <c r="L412" i="2"/>
  <c r="O411" i="2"/>
  <c r="P411" i="2" s="1"/>
  <c r="M411" i="2"/>
  <c r="L411" i="2"/>
  <c r="P410" i="2"/>
  <c r="Q410" i="2" s="1"/>
  <c r="O410" i="2"/>
  <c r="S410" i="2" s="1"/>
  <c r="M410" i="2"/>
  <c r="L410" i="2"/>
  <c r="O409" i="2"/>
  <c r="P409" i="2" s="1"/>
  <c r="M409" i="2"/>
  <c r="L409" i="2"/>
  <c r="P408" i="2"/>
  <c r="Q408" i="2" s="1"/>
  <c r="O408" i="2"/>
  <c r="S408" i="2" s="1"/>
  <c r="M408" i="2"/>
  <c r="L408" i="2"/>
  <c r="O407" i="2"/>
  <c r="P407" i="2" s="1"/>
  <c r="M407" i="2"/>
  <c r="L407" i="2"/>
  <c r="P406" i="2"/>
  <c r="Q406" i="2" s="1"/>
  <c r="O406" i="2"/>
  <c r="S406" i="2" s="1"/>
  <c r="M406" i="2"/>
  <c r="L406" i="2"/>
  <c r="O405" i="2"/>
  <c r="M405" i="2"/>
  <c r="L405" i="2"/>
  <c r="P404" i="2"/>
  <c r="Q404" i="2" s="1"/>
  <c r="O404" i="2"/>
  <c r="S404" i="2" s="1"/>
  <c r="M404" i="2"/>
  <c r="L404" i="2"/>
  <c r="O403" i="2"/>
  <c r="P403" i="2" s="1"/>
  <c r="R403" i="2" s="1"/>
  <c r="M403" i="2"/>
  <c r="L403" i="2"/>
  <c r="P402" i="2"/>
  <c r="Q402" i="2" s="1"/>
  <c r="O402" i="2"/>
  <c r="S402" i="2" s="1"/>
  <c r="M402" i="2"/>
  <c r="L402" i="2"/>
  <c r="O401" i="2"/>
  <c r="P401" i="2" s="1"/>
  <c r="R401" i="2" s="1"/>
  <c r="M401" i="2"/>
  <c r="L401" i="2"/>
  <c r="P400" i="2"/>
  <c r="Q400" i="2" s="1"/>
  <c r="O400" i="2"/>
  <c r="S400" i="2" s="1"/>
  <c r="M400" i="2"/>
  <c r="L400" i="2"/>
  <c r="O399" i="2"/>
  <c r="P399" i="2" s="1"/>
  <c r="R399" i="2" s="1"/>
  <c r="M399" i="2"/>
  <c r="L399" i="2"/>
  <c r="P398" i="2"/>
  <c r="Q398" i="2" s="1"/>
  <c r="O398" i="2"/>
  <c r="S398" i="2" s="1"/>
  <c r="M398" i="2"/>
  <c r="L398" i="2"/>
  <c r="O397" i="2"/>
  <c r="P397" i="2" s="1"/>
  <c r="R397" i="2" s="1"/>
  <c r="M397" i="2"/>
  <c r="L397" i="2"/>
  <c r="P396" i="2"/>
  <c r="Q396" i="2" s="1"/>
  <c r="O396" i="2"/>
  <c r="S396" i="2" s="1"/>
  <c r="M396" i="2"/>
  <c r="L396" i="2"/>
  <c r="O395" i="2"/>
  <c r="P395" i="2" s="1"/>
  <c r="R395" i="2" s="1"/>
  <c r="M395" i="2"/>
  <c r="L395" i="2"/>
  <c r="P394" i="2"/>
  <c r="Q394" i="2" s="1"/>
  <c r="O394" i="2"/>
  <c r="S394" i="2" s="1"/>
  <c r="M394" i="2"/>
  <c r="L394" i="2"/>
  <c r="O393" i="2"/>
  <c r="P393" i="2" s="1"/>
  <c r="R393" i="2" s="1"/>
  <c r="M393" i="2"/>
  <c r="L393" i="2"/>
  <c r="P392" i="2"/>
  <c r="Q392" i="2" s="1"/>
  <c r="O392" i="2"/>
  <c r="S392" i="2" s="1"/>
  <c r="M392" i="2"/>
  <c r="L392" i="2"/>
  <c r="O391" i="2"/>
  <c r="P391" i="2" s="1"/>
  <c r="R391" i="2" s="1"/>
  <c r="M391" i="2"/>
  <c r="L391" i="2"/>
  <c r="P390" i="2"/>
  <c r="Q390" i="2" s="1"/>
  <c r="O390" i="2"/>
  <c r="S390" i="2" s="1"/>
  <c r="M390" i="2"/>
  <c r="L390" i="2"/>
  <c r="O389" i="2"/>
  <c r="P389" i="2" s="1"/>
  <c r="R389" i="2" s="1"/>
  <c r="M389" i="2"/>
  <c r="L389" i="2"/>
  <c r="P388" i="2"/>
  <c r="Q388" i="2" s="1"/>
  <c r="O388" i="2"/>
  <c r="S388" i="2" s="1"/>
  <c r="M388" i="2"/>
  <c r="L388" i="2"/>
  <c r="O387" i="2"/>
  <c r="P387" i="2" s="1"/>
  <c r="R387" i="2" s="1"/>
  <c r="M387" i="2"/>
  <c r="L387" i="2"/>
  <c r="P386" i="2"/>
  <c r="Q386" i="2" s="1"/>
  <c r="O386" i="2"/>
  <c r="S386" i="2" s="1"/>
  <c r="M386" i="2"/>
  <c r="L386" i="2"/>
  <c r="O385" i="2"/>
  <c r="P385" i="2" s="1"/>
  <c r="R385" i="2" s="1"/>
  <c r="M385" i="2"/>
  <c r="L385" i="2"/>
  <c r="P384" i="2"/>
  <c r="Q384" i="2" s="1"/>
  <c r="O384" i="2"/>
  <c r="S384" i="2" s="1"/>
  <c r="M384" i="2"/>
  <c r="L384" i="2"/>
  <c r="O383" i="2"/>
  <c r="P383" i="2" s="1"/>
  <c r="R383" i="2" s="1"/>
  <c r="M383" i="2"/>
  <c r="L383" i="2"/>
  <c r="P382" i="2"/>
  <c r="Q382" i="2" s="1"/>
  <c r="O382" i="2"/>
  <c r="S382" i="2" s="1"/>
  <c r="M382" i="2"/>
  <c r="L382" i="2"/>
  <c r="O381" i="2"/>
  <c r="P381" i="2" s="1"/>
  <c r="R381" i="2" s="1"/>
  <c r="M381" i="2"/>
  <c r="L381" i="2"/>
  <c r="P380" i="2"/>
  <c r="Q380" i="2" s="1"/>
  <c r="O380" i="2"/>
  <c r="S380" i="2" s="1"/>
  <c r="M380" i="2"/>
  <c r="L380" i="2"/>
  <c r="O379" i="2"/>
  <c r="P379" i="2" s="1"/>
  <c r="R379" i="2" s="1"/>
  <c r="M379" i="2"/>
  <c r="L379" i="2"/>
  <c r="P378" i="2"/>
  <c r="Q378" i="2" s="1"/>
  <c r="O378" i="2"/>
  <c r="S378" i="2" s="1"/>
  <c r="M378" i="2"/>
  <c r="L378" i="2"/>
  <c r="O377" i="2"/>
  <c r="P377" i="2" s="1"/>
  <c r="R377" i="2" s="1"/>
  <c r="M377" i="2"/>
  <c r="L377" i="2"/>
  <c r="P376" i="2"/>
  <c r="Q376" i="2" s="1"/>
  <c r="O376" i="2"/>
  <c r="S376" i="2" s="1"/>
  <c r="M376" i="2"/>
  <c r="L376" i="2"/>
  <c r="O375" i="2"/>
  <c r="P375" i="2" s="1"/>
  <c r="R375" i="2" s="1"/>
  <c r="M375" i="2"/>
  <c r="L375" i="2"/>
  <c r="P374" i="2"/>
  <c r="Q374" i="2" s="1"/>
  <c r="O374" i="2"/>
  <c r="S374" i="2" s="1"/>
  <c r="M374" i="2"/>
  <c r="L374" i="2"/>
  <c r="O373" i="2"/>
  <c r="P373" i="2" s="1"/>
  <c r="R373" i="2" s="1"/>
  <c r="M373" i="2"/>
  <c r="L373" i="2"/>
  <c r="P372" i="2"/>
  <c r="Q372" i="2" s="1"/>
  <c r="O372" i="2"/>
  <c r="S372" i="2" s="1"/>
  <c r="M372" i="2"/>
  <c r="L372" i="2"/>
  <c r="O371" i="2"/>
  <c r="P371" i="2" s="1"/>
  <c r="R371" i="2" s="1"/>
  <c r="M371" i="2"/>
  <c r="L371" i="2"/>
  <c r="P370" i="2"/>
  <c r="Q370" i="2" s="1"/>
  <c r="O370" i="2"/>
  <c r="S370" i="2" s="1"/>
  <c r="M370" i="2"/>
  <c r="L370" i="2"/>
  <c r="O369" i="2"/>
  <c r="P369" i="2" s="1"/>
  <c r="R369" i="2" s="1"/>
  <c r="M369" i="2"/>
  <c r="L369" i="2"/>
  <c r="P368" i="2"/>
  <c r="Q368" i="2" s="1"/>
  <c r="O368" i="2"/>
  <c r="S368" i="2" s="1"/>
  <c r="M368" i="2"/>
  <c r="L368" i="2"/>
  <c r="O367" i="2"/>
  <c r="P367" i="2" s="1"/>
  <c r="R367" i="2" s="1"/>
  <c r="M367" i="2"/>
  <c r="L367" i="2"/>
  <c r="P366" i="2"/>
  <c r="Q366" i="2" s="1"/>
  <c r="O366" i="2"/>
  <c r="S366" i="2" s="1"/>
  <c r="M366" i="2"/>
  <c r="L366" i="2"/>
  <c r="O365" i="2"/>
  <c r="P365" i="2" s="1"/>
  <c r="R365" i="2" s="1"/>
  <c r="M365" i="2"/>
  <c r="L365" i="2"/>
  <c r="P364" i="2"/>
  <c r="Q364" i="2" s="1"/>
  <c r="O364" i="2"/>
  <c r="S364" i="2" s="1"/>
  <c r="M364" i="2"/>
  <c r="L364" i="2"/>
  <c r="O363" i="2"/>
  <c r="P363" i="2" s="1"/>
  <c r="R363" i="2" s="1"/>
  <c r="M363" i="2"/>
  <c r="L363" i="2"/>
  <c r="P362" i="2"/>
  <c r="Q362" i="2" s="1"/>
  <c r="O362" i="2"/>
  <c r="S362" i="2" s="1"/>
  <c r="M362" i="2"/>
  <c r="L362" i="2"/>
  <c r="O361" i="2"/>
  <c r="P361" i="2" s="1"/>
  <c r="R361" i="2" s="1"/>
  <c r="M361" i="2"/>
  <c r="L361" i="2"/>
  <c r="P360" i="2"/>
  <c r="Q360" i="2" s="1"/>
  <c r="O360" i="2"/>
  <c r="S360" i="2" s="1"/>
  <c r="M360" i="2"/>
  <c r="L360" i="2"/>
  <c r="O359" i="2"/>
  <c r="P359" i="2" s="1"/>
  <c r="R359" i="2" s="1"/>
  <c r="M359" i="2"/>
  <c r="L359" i="2"/>
  <c r="P358" i="2"/>
  <c r="Q358" i="2" s="1"/>
  <c r="O358" i="2"/>
  <c r="S358" i="2" s="1"/>
  <c r="M358" i="2"/>
  <c r="L358" i="2"/>
  <c r="O357" i="2"/>
  <c r="P357" i="2" s="1"/>
  <c r="R357" i="2" s="1"/>
  <c r="M357" i="2"/>
  <c r="L357" i="2"/>
  <c r="P356" i="2"/>
  <c r="Q356" i="2" s="1"/>
  <c r="O356" i="2"/>
  <c r="S356" i="2" s="1"/>
  <c r="M356" i="2"/>
  <c r="L356" i="2"/>
  <c r="O355" i="2"/>
  <c r="P355" i="2" s="1"/>
  <c r="R355" i="2" s="1"/>
  <c r="M355" i="2"/>
  <c r="L355" i="2"/>
  <c r="P354" i="2"/>
  <c r="Q354" i="2" s="1"/>
  <c r="O354" i="2"/>
  <c r="S354" i="2" s="1"/>
  <c r="M354" i="2"/>
  <c r="L354" i="2"/>
  <c r="O353" i="2"/>
  <c r="P353" i="2" s="1"/>
  <c r="R353" i="2" s="1"/>
  <c r="M353" i="2"/>
  <c r="L353" i="2"/>
  <c r="P352" i="2"/>
  <c r="Q352" i="2" s="1"/>
  <c r="O352" i="2"/>
  <c r="S352" i="2" s="1"/>
  <c r="M352" i="2"/>
  <c r="L352" i="2"/>
  <c r="O351" i="2"/>
  <c r="P351" i="2" s="1"/>
  <c r="R351" i="2" s="1"/>
  <c r="M351" i="2"/>
  <c r="L351" i="2"/>
  <c r="P350" i="2"/>
  <c r="Q350" i="2" s="1"/>
  <c r="O350" i="2"/>
  <c r="S350" i="2" s="1"/>
  <c r="M350" i="2"/>
  <c r="L350" i="2"/>
  <c r="O349" i="2"/>
  <c r="P349" i="2" s="1"/>
  <c r="R349" i="2" s="1"/>
  <c r="M349" i="2"/>
  <c r="L349" i="2"/>
  <c r="P348" i="2"/>
  <c r="Q348" i="2" s="1"/>
  <c r="O348" i="2"/>
  <c r="S348" i="2" s="1"/>
  <c r="M348" i="2"/>
  <c r="L348" i="2"/>
  <c r="O347" i="2"/>
  <c r="P347" i="2" s="1"/>
  <c r="R347" i="2" s="1"/>
  <c r="M347" i="2"/>
  <c r="L347" i="2"/>
  <c r="P346" i="2"/>
  <c r="Q346" i="2" s="1"/>
  <c r="O346" i="2"/>
  <c r="S346" i="2" s="1"/>
  <c r="M346" i="2"/>
  <c r="L346" i="2"/>
  <c r="O345" i="2"/>
  <c r="P345" i="2" s="1"/>
  <c r="R345" i="2" s="1"/>
  <c r="M345" i="2"/>
  <c r="L345" i="2"/>
  <c r="P344" i="2"/>
  <c r="Q344" i="2" s="1"/>
  <c r="O344" i="2"/>
  <c r="S344" i="2" s="1"/>
  <c r="M344" i="2"/>
  <c r="L344" i="2"/>
  <c r="O343" i="2"/>
  <c r="P343" i="2" s="1"/>
  <c r="R343" i="2" s="1"/>
  <c r="M343" i="2"/>
  <c r="L343" i="2"/>
  <c r="P342" i="2"/>
  <c r="Q342" i="2" s="1"/>
  <c r="O342" i="2"/>
  <c r="S342" i="2" s="1"/>
  <c r="M342" i="2"/>
  <c r="L342" i="2"/>
  <c r="O341" i="2"/>
  <c r="P341" i="2" s="1"/>
  <c r="R341" i="2" s="1"/>
  <c r="M341" i="2"/>
  <c r="L341" i="2"/>
  <c r="P340" i="2"/>
  <c r="Q340" i="2" s="1"/>
  <c r="O340" i="2"/>
  <c r="S340" i="2" s="1"/>
  <c r="M340" i="2"/>
  <c r="L340" i="2"/>
  <c r="O339" i="2"/>
  <c r="P339" i="2" s="1"/>
  <c r="R339" i="2" s="1"/>
  <c r="M339" i="2"/>
  <c r="L339" i="2"/>
  <c r="P338" i="2"/>
  <c r="Q338" i="2" s="1"/>
  <c r="O338" i="2"/>
  <c r="S338" i="2" s="1"/>
  <c r="M338" i="2"/>
  <c r="L338" i="2"/>
  <c r="O337" i="2"/>
  <c r="P337" i="2" s="1"/>
  <c r="R337" i="2" s="1"/>
  <c r="M337" i="2"/>
  <c r="L337" i="2"/>
  <c r="P336" i="2"/>
  <c r="Q336" i="2" s="1"/>
  <c r="O336" i="2"/>
  <c r="S336" i="2" s="1"/>
  <c r="M336" i="2"/>
  <c r="L336" i="2"/>
  <c r="O335" i="2"/>
  <c r="P335" i="2" s="1"/>
  <c r="R335" i="2" s="1"/>
  <c r="M335" i="2"/>
  <c r="L335" i="2"/>
  <c r="P334" i="2"/>
  <c r="Q334" i="2" s="1"/>
  <c r="O334" i="2"/>
  <c r="S334" i="2" s="1"/>
  <c r="M334" i="2"/>
  <c r="L334" i="2"/>
  <c r="O333" i="2"/>
  <c r="P333" i="2" s="1"/>
  <c r="R333" i="2" s="1"/>
  <c r="M333" i="2"/>
  <c r="L333" i="2"/>
  <c r="P332" i="2"/>
  <c r="Q332" i="2" s="1"/>
  <c r="O332" i="2"/>
  <c r="S332" i="2" s="1"/>
  <c r="M332" i="2"/>
  <c r="L332" i="2"/>
  <c r="O331" i="2"/>
  <c r="P331" i="2" s="1"/>
  <c r="R331" i="2" s="1"/>
  <c r="M331" i="2"/>
  <c r="L331" i="2"/>
  <c r="P330" i="2"/>
  <c r="Q330" i="2" s="1"/>
  <c r="O330" i="2"/>
  <c r="S330" i="2" s="1"/>
  <c r="M330" i="2"/>
  <c r="L330" i="2"/>
  <c r="O329" i="2"/>
  <c r="P329" i="2" s="1"/>
  <c r="R329" i="2" s="1"/>
  <c r="M329" i="2"/>
  <c r="L329" i="2"/>
  <c r="P328" i="2"/>
  <c r="Q328" i="2" s="1"/>
  <c r="O328" i="2"/>
  <c r="S328" i="2" s="1"/>
  <c r="M328" i="2"/>
  <c r="L328" i="2"/>
  <c r="O327" i="2"/>
  <c r="P327" i="2" s="1"/>
  <c r="R327" i="2" s="1"/>
  <c r="M327" i="2"/>
  <c r="L327" i="2"/>
  <c r="P326" i="2"/>
  <c r="Q326" i="2" s="1"/>
  <c r="O326" i="2"/>
  <c r="S326" i="2" s="1"/>
  <c r="M326" i="2"/>
  <c r="L326" i="2"/>
  <c r="O325" i="2"/>
  <c r="P325" i="2" s="1"/>
  <c r="R325" i="2" s="1"/>
  <c r="M325" i="2"/>
  <c r="L325" i="2"/>
  <c r="P324" i="2"/>
  <c r="Q324" i="2" s="1"/>
  <c r="O324" i="2"/>
  <c r="S324" i="2" s="1"/>
  <c r="M324" i="2"/>
  <c r="L324" i="2"/>
  <c r="O323" i="2"/>
  <c r="P323" i="2" s="1"/>
  <c r="R323" i="2" s="1"/>
  <c r="M323" i="2"/>
  <c r="L323" i="2"/>
  <c r="P322" i="2"/>
  <c r="Q322" i="2" s="1"/>
  <c r="O322" i="2"/>
  <c r="S322" i="2" s="1"/>
  <c r="M322" i="2"/>
  <c r="L322" i="2"/>
  <c r="O321" i="2"/>
  <c r="P321" i="2" s="1"/>
  <c r="R321" i="2" s="1"/>
  <c r="M321" i="2"/>
  <c r="L321" i="2"/>
  <c r="P320" i="2"/>
  <c r="Q320" i="2" s="1"/>
  <c r="O320" i="2"/>
  <c r="S320" i="2" s="1"/>
  <c r="M320" i="2"/>
  <c r="L320" i="2"/>
  <c r="O319" i="2"/>
  <c r="P319" i="2" s="1"/>
  <c r="R319" i="2" s="1"/>
  <c r="M319" i="2"/>
  <c r="L319" i="2"/>
  <c r="P318" i="2"/>
  <c r="Q318" i="2" s="1"/>
  <c r="O318" i="2"/>
  <c r="S318" i="2" s="1"/>
  <c r="M318" i="2"/>
  <c r="L318" i="2"/>
  <c r="O317" i="2"/>
  <c r="P317" i="2" s="1"/>
  <c r="R317" i="2" s="1"/>
  <c r="M317" i="2"/>
  <c r="L317" i="2"/>
  <c r="P316" i="2"/>
  <c r="Q316" i="2" s="1"/>
  <c r="O316" i="2"/>
  <c r="S316" i="2" s="1"/>
  <c r="M316" i="2"/>
  <c r="L316" i="2"/>
  <c r="O315" i="2"/>
  <c r="P315" i="2" s="1"/>
  <c r="R315" i="2" s="1"/>
  <c r="M315" i="2"/>
  <c r="L315" i="2"/>
  <c r="P314" i="2"/>
  <c r="Q314" i="2" s="1"/>
  <c r="O314" i="2"/>
  <c r="S314" i="2" s="1"/>
  <c r="M314" i="2"/>
  <c r="L314" i="2"/>
  <c r="O313" i="2"/>
  <c r="P313" i="2" s="1"/>
  <c r="R313" i="2" s="1"/>
  <c r="M313" i="2"/>
  <c r="L313" i="2"/>
  <c r="P312" i="2"/>
  <c r="Q312" i="2" s="1"/>
  <c r="O312" i="2"/>
  <c r="S312" i="2" s="1"/>
  <c r="M312" i="2"/>
  <c r="L312" i="2"/>
  <c r="O311" i="2"/>
  <c r="P311" i="2" s="1"/>
  <c r="R311" i="2" s="1"/>
  <c r="M311" i="2"/>
  <c r="L311" i="2"/>
  <c r="P310" i="2"/>
  <c r="Q310" i="2" s="1"/>
  <c r="O310" i="2"/>
  <c r="S310" i="2" s="1"/>
  <c r="M310" i="2"/>
  <c r="L310" i="2"/>
  <c r="O309" i="2"/>
  <c r="P309" i="2" s="1"/>
  <c r="R309" i="2" s="1"/>
  <c r="M309" i="2"/>
  <c r="L309" i="2"/>
  <c r="P308" i="2"/>
  <c r="Q308" i="2" s="1"/>
  <c r="O308" i="2"/>
  <c r="S308" i="2" s="1"/>
  <c r="M308" i="2"/>
  <c r="L308" i="2"/>
  <c r="O307" i="2"/>
  <c r="P307" i="2" s="1"/>
  <c r="R307" i="2" s="1"/>
  <c r="M307" i="2"/>
  <c r="L307" i="2"/>
  <c r="P306" i="2"/>
  <c r="Q306" i="2" s="1"/>
  <c r="O306" i="2"/>
  <c r="S306" i="2" s="1"/>
  <c r="M306" i="2"/>
  <c r="L306" i="2"/>
  <c r="O305" i="2"/>
  <c r="P305" i="2" s="1"/>
  <c r="R305" i="2" s="1"/>
  <c r="M305" i="2"/>
  <c r="L305" i="2"/>
  <c r="P304" i="2"/>
  <c r="Q304" i="2" s="1"/>
  <c r="O304" i="2"/>
  <c r="S304" i="2" s="1"/>
  <c r="M304" i="2"/>
  <c r="L304" i="2"/>
  <c r="O303" i="2"/>
  <c r="P303" i="2" s="1"/>
  <c r="R303" i="2" s="1"/>
  <c r="M303" i="2"/>
  <c r="L303" i="2"/>
  <c r="P302" i="2"/>
  <c r="Q302" i="2" s="1"/>
  <c r="O302" i="2"/>
  <c r="S302" i="2" s="1"/>
  <c r="M302" i="2"/>
  <c r="L302" i="2"/>
  <c r="O301" i="2"/>
  <c r="P301" i="2" s="1"/>
  <c r="R301" i="2" s="1"/>
  <c r="M301" i="2"/>
  <c r="L301" i="2"/>
  <c r="P300" i="2"/>
  <c r="Q300" i="2" s="1"/>
  <c r="O300" i="2"/>
  <c r="S300" i="2" s="1"/>
  <c r="M300" i="2"/>
  <c r="L300" i="2"/>
  <c r="O299" i="2"/>
  <c r="P299" i="2" s="1"/>
  <c r="R299" i="2" s="1"/>
  <c r="M299" i="2"/>
  <c r="L299" i="2"/>
  <c r="P298" i="2"/>
  <c r="Q298" i="2" s="1"/>
  <c r="O298" i="2"/>
  <c r="S298" i="2" s="1"/>
  <c r="M298" i="2"/>
  <c r="L298" i="2"/>
  <c r="O297" i="2"/>
  <c r="P297" i="2" s="1"/>
  <c r="R297" i="2" s="1"/>
  <c r="M297" i="2"/>
  <c r="L297" i="2"/>
  <c r="P296" i="2"/>
  <c r="Q296" i="2" s="1"/>
  <c r="O296" i="2"/>
  <c r="S296" i="2" s="1"/>
  <c r="M296" i="2"/>
  <c r="L296" i="2"/>
  <c r="O295" i="2"/>
  <c r="P295" i="2" s="1"/>
  <c r="R295" i="2" s="1"/>
  <c r="M295" i="2"/>
  <c r="L295" i="2"/>
  <c r="P294" i="2"/>
  <c r="Q294" i="2" s="1"/>
  <c r="O294" i="2"/>
  <c r="S294" i="2" s="1"/>
  <c r="M294" i="2"/>
  <c r="L294" i="2"/>
  <c r="O293" i="2"/>
  <c r="P293" i="2" s="1"/>
  <c r="R293" i="2" s="1"/>
  <c r="M293" i="2"/>
  <c r="L293" i="2"/>
  <c r="P292" i="2"/>
  <c r="Q292" i="2" s="1"/>
  <c r="O292" i="2"/>
  <c r="S292" i="2" s="1"/>
  <c r="M292" i="2"/>
  <c r="L292" i="2"/>
  <c r="O291" i="2"/>
  <c r="P291" i="2" s="1"/>
  <c r="R291" i="2" s="1"/>
  <c r="M291" i="2"/>
  <c r="L291" i="2"/>
  <c r="P290" i="2"/>
  <c r="Q290" i="2" s="1"/>
  <c r="O290" i="2"/>
  <c r="S290" i="2" s="1"/>
  <c r="M290" i="2"/>
  <c r="L290" i="2"/>
  <c r="O289" i="2"/>
  <c r="P289" i="2" s="1"/>
  <c r="R289" i="2" s="1"/>
  <c r="M289" i="2"/>
  <c r="L289" i="2"/>
  <c r="P288" i="2"/>
  <c r="Q288" i="2" s="1"/>
  <c r="O288" i="2"/>
  <c r="S288" i="2" s="1"/>
  <c r="M288" i="2"/>
  <c r="L288" i="2"/>
  <c r="O287" i="2"/>
  <c r="P287" i="2" s="1"/>
  <c r="R287" i="2" s="1"/>
  <c r="M287" i="2"/>
  <c r="L287" i="2"/>
  <c r="P286" i="2"/>
  <c r="Q286" i="2" s="1"/>
  <c r="O286" i="2"/>
  <c r="S286" i="2" s="1"/>
  <c r="M286" i="2"/>
  <c r="L286" i="2"/>
  <c r="O285" i="2"/>
  <c r="P285" i="2" s="1"/>
  <c r="R285" i="2" s="1"/>
  <c r="M285" i="2"/>
  <c r="L285" i="2"/>
  <c r="P284" i="2"/>
  <c r="Q284" i="2" s="1"/>
  <c r="O284" i="2"/>
  <c r="S284" i="2" s="1"/>
  <c r="M284" i="2"/>
  <c r="L284" i="2"/>
  <c r="O283" i="2"/>
  <c r="P283" i="2" s="1"/>
  <c r="R283" i="2" s="1"/>
  <c r="M283" i="2"/>
  <c r="L283" i="2"/>
  <c r="P282" i="2"/>
  <c r="Q282" i="2" s="1"/>
  <c r="O282" i="2"/>
  <c r="S282" i="2" s="1"/>
  <c r="M282" i="2"/>
  <c r="L282" i="2"/>
  <c r="O281" i="2"/>
  <c r="P281" i="2" s="1"/>
  <c r="R281" i="2" s="1"/>
  <c r="M281" i="2"/>
  <c r="L281" i="2"/>
  <c r="P280" i="2"/>
  <c r="Q280" i="2" s="1"/>
  <c r="O280" i="2"/>
  <c r="S280" i="2" s="1"/>
  <c r="M280" i="2"/>
  <c r="L280" i="2"/>
  <c r="O279" i="2"/>
  <c r="P279" i="2" s="1"/>
  <c r="R279" i="2" s="1"/>
  <c r="M279" i="2"/>
  <c r="L279" i="2"/>
  <c r="P278" i="2"/>
  <c r="Q278" i="2" s="1"/>
  <c r="O278" i="2"/>
  <c r="S278" i="2" s="1"/>
  <c r="M278" i="2"/>
  <c r="L278" i="2"/>
  <c r="O277" i="2"/>
  <c r="P277" i="2" s="1"/>
  <c r="R277" i="2" s="1"/>
  <c r="M277" i="2"/>
  <c r="L277" i="2"/>
  <c r="P276" i="2"/>
  <c r="Q276" i="2" s="1"/>
  <c r="O276" i="2"/>
  <c r="S276" i="2" s="1"/>
  <c r="M276" i="2"/>
  <c r="L276" i="2"/>
  <c r="O275" i="2"/>
  <c r="P275" i="2" s="1"/>
  <c r="R275" i="2" s="1"/>
  <c r="M275" i="2"/>
  <c r="L275" i="2"/>
  <c r="P274" i="2"/>
  <c r="Q274" i="2" s="1"/>
  <c r="O274" i="2"/>
  <c r="S274" i="2" s="1"/>
  <c r="M274" i="2"/>
  <c r="L274" i="2"/>
  <c r="O273" i="2"/>
  <c r="P273" i="2" s="1"/>
  <c r="R273" i="2" s="1"/>
  <c r="M273" i="2"/>
  <c r="L273" i="2"/>
  <c r="P272" i="2"/>
  <c r="Q272" i="2" s="1"/>
  <c r="O272" i="2"/>
  <c r="S272" i="2" s="1"/>
  <c r="M272" i="2"/>
  <c r="L272" i="2"/>
  <c r="O271" i="2"/>
  <c r="P271" i="2" s="1"/>
  <c r="R271" i="2" s="1"/>
  <c r="M271" i="2"/>
  <c r="L271" i="2"/>
  <c r="P270" i="2"/>
  <c r="Q270" i="2" s="1"/>
  <c r="O270" i="2"/>
  <c r="S270" i="2" s="1"/>
  <c r="M270" i="2"/>
  <c r="L270" i="2"/>
  <c r="O269" i="2"/>
  <c r="P269" i="2" s="1"/>
  <c r="R269" i="2" s="1"/>
  <c r="M269" i="2"/>
  <c r="L269" i="2"/>
  <c r="P268" i="2"/>
  <c r="Q268" i="2" s="1"/>
  <c r="O268" i="2"/>
  <c r="S268" i="2" s="1"/>
  <c r="M268" i="2"/>
  <c r="L268" i="2"/>
  <c r="O267" i="2"/>
  <c r="P267" i="2" s="1"/>
  <c r="R267" i="2" s="1"/>
  <c r="M267" i="2"/>
  <c r="L267" i="2"/>
  <c r="P266" i="2"/>
  <c r="Q266" i="2" s="1"/>
  <c r="O266" i="2"/>
  <c r="S266" i="2" s="1"/>
  <c r="M266" i="2"/>
  <c r="L266" i="2"/>
  <c r="O265" i="2"/>
  <c r="P265" i="2" s="1"/>
  <c r="R265" i="2" s="1"/>
  <c r="M265" i="2"/>
  <c r="L265" i="2"/>
  <c r="P264" i="2"/>
  <c r="Q264" i="2" s="1"/>
  <c r="O264" i="2"/>
  <c r="S264" i="2" s="1"/>
  <c r="M264" i="2"/>
  <c r="L264" i="2"/>
  <c r="O263" i="2"/>
  <c r="P263" i="2" s="1"/>
  <c r="R263" i="2" s="1"/>
  <c r="M263" i="2"/>
  <c r="L263" i="2"/>
  <c r="P262" i="2"/>
  <c r="Q262" i="2" s="1"/>
  <c r="O262" i="2"/>
  <c r="S262" i="2" s="1"/>
  <c r="M262" i="2"/>
  <c r="L262" i="2"/>
  <c r="O261" i="2"/>
  <c r="P261" i="2" s="1"/>
  <c r="R261" i="2" s="1"/>
  <c r="M261" i="2"/>
  <c r="L261" i="2"/>
  <c r="P260" i="2"/>
  <c r="Q260" i="2" s="1"/>
  <c r="O260" i="2"/>
  <c r="S260" i="2" s="1"/>
  <c r="M260" i="2"/>
  <c r="L260" i="2"/>
  <c r="O259" i="2"/>
  <c r="P259" i="2" s="1"/>
  <c r="R259" i="2" s="1"/>
  <c r="M259" i="2"/>
  <c r="L259" i="2"/>
  <c r="P258" i="2"/>
  <c r="Q258" i="2" s="1"/>
  <c r="O258" i="2"/>
  <c r="S258" i="2" s="1"/>
  <c r="M258" i="2"/>
  <c r="L258" i="2"/>
  <c r="O257" i="2"/>
  <c r="P257" i="2" s="1"/>
  <c r="R257" i="2" s="1"/>
  <c r="M257" i="2"/>
  <c r="L257" i="2"/>
  <c r="P256" i="2"/>
  <c r="Q256" i="2" s="1"/>
  <c r="O256" i="2"/>
  <c r="S256" i="2" s="1"/>
  <c r="M256" i="2"/>
  <c r="L256" i="2"/>
  <c r="O255" i="2"/>
  <c r="P255" i="2" s="1"/>
  <c r="R255" i="2" s="1"/>
  <c r="M255" i="2"/>
  <c r="L255" i="2"/>
  <c r="P254" i="2"/>
  <c r="Q254" i="2" s="1"/>
  <c r="O254" i="2"/>
  <c r="S254" i="2" s="1"/>
  <c r="M254" i="2"/>
  <c r="L254" i="2"/>
  <c r="O253" i="2"/>
  <c r="P253" i="2" s="1"/>
  <c r="R253" i="2" s="1"/>
  <c r="M253" i="2"/>
  <c r="L253" i="2"/>
  <c r="P252" i="2"/>
  <c r="Q252" i="2" s="1"/>
  <c r="O252" i="2"/>
  <c r="S252" i="2" s="1"/>
  <c r="M252" i="2"/>
  <c r="L252" i="2"/>
  <c r="O251" i="2"/>
  <c r="P251" i="2" s="1"/>
  <c r="R251" i="2" s="1"/>
  <c r="M251" i="2"/>
  <c r="L251" i="2"/>
  <c r="P250" i="2"/>
  <c r="Q250" i="2" s="1"/>
  <c r="O250" i="2"/>
  <c r="S250" i="2" s="1"/>
  <c r="M250" i="2"/>
  <c r="L250" i="2"/>
  <c r="O249" i="2"/>
  <c r="P249" i="2" s="1"/>
  <c r="R249" i="2" s="1"/>
  <c r="M249" i="2"/>
  <c r="L249" i="2"/>
  <c r="P248" i="2"/>
  <c r="Q248" i="2" s="1"/>
  <c r="O248" i="2"/>
  <c r="S248" i="2" s="1"/>
  <c r="M248" i="2"/>
  <c r="L248" i="2"/>
  <c r="O247" i="2"/>
  <c r="P247" i="2" s="1"/>
  <c r="R247" i="2" s="1"/>
  <c r="M247" i="2"/>
  <c r="L247" i="2"/>
  <c r="P246" i="2"/>
  <c r="Q246" i="2" s="1"/>
  <c r="O246" i="2"/>
  <c r="S246" i="2" s="1"/>
  <c r="M246" i="2"/>
  <c r="L246" i="2"/>
  <c r="O245" i="2"/>
  <c r="P245" i="2" s="1"/>
  <c r="R245" i="2" s="1"/>
  <c r="M245" i="2"/>
  <c r="L245" i="2"/>
  <c r="P244" i="2"/>
  <c r="Q244" i="2" s="1"/>
  <c r="O244" i="2"/>
  <c r="S244" i="2" s="1"/>
  <c r="M244" i="2"/>
  <c r="L244" i="2"/>
  <c r="O243" i="2"/>
  <c r="P243" i="2" s="1"/>
  <c r="R243" i="2" s="1"/>
  <c r="M243" i="2"/>
  <c r="L243" i="2"/>
  <c r="P242" i="2"/>
  <c r="Q242" i="2" s="1"/>
  <c r="O242" i="2"/>
  <c r="S242" i="2" s="1"/>
  <c r="M242" i="2"/>
  <c r="L242" i="2"/>
  <c r="O241" i="2"/>
  <c r="P241" i="2" s="1"/>
  <c r="R241" i="2" s="1"/>
  <c r="M241" i="2"/>
  <c r="L241" i="2"/>
  <c r="P240" i="2"/>
  <c r="Q240" i="2" s="1"/>
  <c r="O240" i="2"/>
  <c r="S240" i="2" s="1"/>
  <c r="M240" i="2"/>
  <c r="L240" i="2"/>
  <c r="O239" i="2"/>
  <c r="P239" i="2" s="1"/>
  <c r="R239" i="2" s="1"/>
  <c r="M239" i="2"/>
  <c r="L239" i="2"/>
  <c r="P238" i="2"/>
  <c r="Q238" i="2" s="1"/>
  <c r="O238" i="2"/>
  <c r="S238" i="2" s="1"/>
  <c r="M238" i="2"/>
  <c r="L238" i="2"/>
  <c r="O237" i="2"/>
  <c r="P237" i="2" s="1"/>
  <c r="R237" i="2" s="1"/>
  <c r="M237" i="2"/>
  <c r="L237" i="2"/>
  <c r="P236" i="2"/>
  <c r="Q236" i="2" s="1"/>
  <c r="O236" i="2"/>
  <c r="S236" i="2" s="1"/>
  <c r="M236" i="2"/>
  <c r="L236" i="2"/>
  <c r="O235" i="2"/>
  <c r="P235" i="2" s="1"/>
  <c r="R235" i="2" s="1"/>
  <c r="M235" i="2"/>
  <c r="L235" i="2"/>
  <c r="P234" i="2"/>
  <c r="Q234" i="2" s="1"/>
  <c r="O234" i="2"/>
  <c r="S234" i="2" s="1"/>
  <c r="M234" i="2"/>
  <c r="L234" i="2"/>
  <c r="O233" i="2"/>
  <c r="P233" i="2" s="1"/>
  <c r="R233" i="2" s="1"/>
  <c r="M233" i="2"/>
  <c r="L233" i="2"/>
  <c r="P232" i="2"/>
  <c r="Q232" i="2" s="1"/>
  <c r="O232" i="2"/>
  <c r="S232" i="2" s="1"/>
  <c r="M232" i="2"/>
  <c r="L232" i="2"/>
  <c r="O231" i="2"/>
  <c r="P231" i="2" s="1"/>
  <c r="R231" i="2" s="1"/>
  <c r="M231" i="2"/>
  <c r="L231" i="2"/>
  <c r="P230" i="2"/>
  <c r="Q230" i="2" s="1"/>
  <c r="O230" i="2"/>
  <c r="S230" i="2" s="1"/>
  <c r="M230" i="2"/>
  <c r="L230" i="2"/>
  <c r="O229" i="2"/>
  <c r="P229" i="2" s="1"/>
  <c r="R229" i="2" s="1"/>
  <c r="M229" i="2"/>
  <c r="L229" i="2"/>
  <c r="P228" i="2"/>
  <c r="Q228" i="2" s="1"/>
  <c r="O228" i="2"/>
  <c r="S228" i="2" s="1"/>
  <c r="M228" i="2"/>
  <c r="L228" i="2"/>
  <c r="O227" i="2"/>
  <c r="P227" i="2" s="1"/>
  <c r="R227" i="2" s="1"/>
  <c r="M227" i="2"/>
  <c r="L227" i="2"/>
  <c r="P226" i="2"/>
  <c r="Q226" i="2" s="1"/>
  <c r="O226" i="2"/>
  <c r="S226" i="2" s="1"/>
  <c r="M226" i="2"/>
  <c r="L226" i="2"/>
  <c r="O225" i="2"/>
  <c r="P225" i="2" s="1"/>
  <c r="R225" i="2" s="1"/>
  <c r="M225" i="2"/>
  <c r="L225" i="2"/>
  <c r="P224" i="2"/>
  <c r="Q224" i="2" s="1"/>
  <c r="O224" i="2"/>
  <c r="S224" i="2" s="1"/>
  <c r="M224" i="2"/>
  <c r="L224" i="2"/>
  <c r="O223" i="2"/>
  <c r="P223" i="2" s="1"/>
  <c r="R223" i="2" s="1"/>
  <c r="M223" i="2"/>
  <c r="L223" i="2"/>
  <c r="P222" i="2"/>
  <c r="Q222" i="2" s="1"/>
  <c r="O222" i="2"/>
  <c r="S222" i="2" s="1"/>
  <c r="M222" i="2"/>
  <c r="L222" i="2"/>
  <c r="O221" i="2"/>
  <c r="P221" i="2" s="1"/>
  <c r="R221" i="2" s="1"/>
  <c r="M221" i="2"/>
  <c r="L221" i="2"/>
  <c r="P220" i="2"/>
  <c r="Q220" i="2" s="1"/>
  <c r="O220" i="2"/>
  <c r="S220" i="2" s="1"/>
  <c r="M220" i="2"/>
  <c r="L220" i="2"/>
  <c r="O219" i="2"/>
  <c r="P219" i="2" s="1"/>
  <c r="R219" i="2" s="1"/>
  <c r="M219" i="2"/>
  <c r="L219" i="2"/>
  <c r="P218" i="2"/>
  <c r="Q218" i="2" s="1"/>
  <c r="O218" i="2"/>
  <c r="S218" i="2" s="1"/>
  <c r="M218" i="2"/>
  <c r="L218" i="2"/>
  <c r="O217" i="2"/>
  <c r="P217" i="2" s="1"/>
  <c r="R217" i="2" s="1"/>
  <c r="M217" i="2"/>
  <c r="L217" i="2"/>
  <c r="P216" i="2"/>
  <c r="Q216" i="2" s="1"/>
  <c r="O216" i="2"/>
  <c r="S216" i="2" s="1"/>
  <c r="M216" i="2"/>
  <c r="L216" i="2"/>
  <c r="O215" i="2"/>
  <c r="P215" i="2" s="1"/>
  <c r="R215" i="2" s="1"/>
  <c r="M215" i="2"/>
  <c r="L215" i="2"/>
  <c r="P214" i="2"/>
  <c r="Q214" i="2" s="1"/>
  <c r="O214" i="2"/>
  <c r="S214" i="2" s="1"/>
  <c r="M214" i="2"/>
  <c r="L214" i="2"/>
  <c r="O213" i="2"/>
  <c r="P213" i="2" s="1"/>
  <c r="R213" i="2" s="1"/>
  <c r="M213" i="2"/>
  <c r="L213" i="2"/>
  <c r="P212" i="2"/>
  <c r="Q212" i="2" s="1"/>
  <c r="O212" i="2"/>
  <c r="S212" i="2" s="1"/>
  <c r="M212" i="2"/>
  <c r="L212" i="2"/>
  <c r="O211" i="2"/>
  <c r="P211" i="2" s="1"/>
  <c r="R211" i="2" s="1"/>
  <c r="M211" i="2"/>
  <c r="L211" i="2"/>
  <c r="P210" i="2"/>
  <c r="Q210" i="2" s="1"/>
  <c r="O210" i="2"/>
  <c r="S210" i="2" s="1"/>
  <c r="M210" i="2"/>
  <c r="L210" i="2"/>
  <c r="O209" i="2"/>
  <c r="P209" i="2" s="1"/>
  <c r="R209" i="2" s="1"/>
  <c r="M209" i="2"/>
  <c r="L209" i="2"/>
  <c r="P208" i="2"/>
  <c r="Q208" i="2" s="1"/>
  <c r="O208" i="2"/>
  <c r="S208" i="2" s="1"/>
  <c r="M208" i="2"/>
  <c r="L208" i="2"/>
  <c r="O207" i="2"/>
  <c r="P207" i="2" s="1"/>
  <c r="R207" i="2" s="1"/>
  <c r="M207" i="2"/>
  <c r="L207" i="2"/>
  <c r="P206" i="2"/>
  <c r="Q206" i="2" s="1"/>
  <c r="O206" i="2"/>
  <c r="S206" i="2" s="1"/>
  <c r="M206" i="2"/>
  <c r="L206" i="2"/>
  <c r="O205" i="2"/>
  <c r="P205" i="2" s="1"/>
  <c r="R205" i="2" s="1"/>
  <c r="M205" i="2"/>
  <c r="L205" i="2"/>
  <c r="P204" i="2"/>
  <c r="Q204" i="2" s="1"/>
  <c r="O204" i="2"/>
  <c r="S204" i="2" s="1"/>
  <c r="M204" i="2"/>
  <c r="L204" i="2"/>
  <c r="O203" i="2"/>
  <c r="P203" i="2" s="1"/>
  <c r="R203" i="2" s="1"/>
  <c r="M203" i="2"/>
  <c r="L203" i="2"/>
  <c r="P202" i="2"/>
  <c r="Q202" i="2" s="1"/>
  <c r="O202" i="2"/>
  <c r="S202" i="2" s="1"/>
  <c r="M202" i="2"/>
  <c r="L202" i="2"/>
  <c r="O201" i="2"/>
  <c r="P201" i="2" s="1"/>
  <c r="R201" i="2" s="1"/>
  <c r="M201" i="2"/>
  <c r="L201" i="2"/>
  <c r="P200" i="2"/>
  <c r="Q200" i="2" s="1"/>
  <c r="O200" i="2"/>
  <c r="S200" i="2" s="1"/>
  <c r="M200" i="2"/>
  <c r="L200" i="2"/>
  <c r="O199" i="2"/>
  <c r="P199" i="2" s="1"/>
  <c r="R199" i="2" s="1"/>
  <c r="M199" i="2"/>
  <c r="L199" i="2"/>
  <c r="P198" i="2"/>
  <c r="Q198" i="2" s="1"/>
  <c r="O198" i="2"/>
  <c r="S198" i="2" s="1"/>
  <c r="M198" i="2"/>
  <c r="L198" i="2"/>
  <c r="O197" i="2"/>
  <c r="P197" i="2" s="1"/>
  <c r="R197" i="2" s="1"/>
  <c r="M197" i="2"/>
  <c r="L197" i="2"/>
  <c r="P196" i="2"/>
  <c r="Q196" i="2" s="1"/>
  <c r="O196" i="2"/>
  <c r="S196" i="2" s="1"/>
  <c r="M196" i="2"/>
  <c r="L196" i="2"/>
  <c r="O195" i="2"/>
  <c r="P195" i="2" s="1"/>
  <c r="R195" i="2" s="1"/>
  <c r="M195" i="2"/>
  <c r="L195" i="2"/>
  <c r="P194" i="2"/>
  <c r="Q194" i="2" s="1"/>
  <c r="O194" i="2"/>
  <c r="S194" i="2" s="1"/>
  <c r="M194" i="2"/>
  <c r="L194" i="2"/>
  <c r="O193" i="2"/>
  <c r="P193" i="2" s="1"/>
  <c r="R193" i="2" s="1"/>
  <c r="M193" i="2"/>
  <c r="L193" i="2"/>
  <c r="P192" i="2"/>
  <c r="Q192" i="2" s="1"/>
  <c r="O192" i="2"/>
  <c r="S192" i="2" s="1"/>
  <c r="M192" i="2"/>
  <c r="L192" i="2"/>
  <c r="O191" i="2"/>
  <c r="P191" i="2" s="1"/>
  <c r="R191" i="2" s="1"/>
  <c r="M191" i="2"/>
  <c r="L191" i="2"/>
  <c r="P190" i="2"/>
  <c r="Q190" i="2" s="1"/>
  <c r="O190" i="2"/>
  <c r="S190" i="2" s="1"/>
  <c r="M190" i="2"/>
  <c r="L190" i="2"/>
  <c r="O189" i="2"/>
  <c r="P189" i="2" s="1"/>
  <c r="R189" i="2" s="1"/>
  <c r="M189" i="2"/>
  <c r="L189" i="2"/>
  <c r="P188" i="2"/>
  <c r="Q188" i="2" s="1"/>
  <c r="O188" i="2"/>
  <c r="S188" i="2" s="1"/>
  <c r="M188" i="2"/>
  <c r="L188" i="2"/>
  <c r="O187" i="2"/>
  <c r="P187" i="2" s="1"/>
  <c r="R187" i="2" s="1"/>
  <c r="M187" i="2"/>
  <c r="L187" i="2"/>
  <c r="P186" i="2"/>
  <c r="Q186" i="2" s="1"/>
  <c r="O186" i="2"/>
  <c r="S186" i="2" s="1"/>
  <c r="M186" i="2"/>
  <c r="L186" i="2"/>
  <c r="O185" i="2"/>
  <c r="P185" i="2" s="1"/>
  <c r="R185" i="2" s="1"/>
  <c r="M185" i="2"/>
  <c r="L185" i="2"/>
  <c r="P184" i="2"/>
  <c r="Q184" i="2" s="1"/>
  <c r="O184" i="2"/>
  <c r="S184" i="2" s="1"/>
  <c r="M184" i="2"/>
  <c r="L184" i="2"/>
  <c r="O183" i="2"/>
  <c r="P183" i="2" s="1"/>
  <c r="R183" i="2" s="1"/>
  <c r="M183" i="2"/>
  <c r="L183" i="2"/>
  <c r="P182" i="2"/>
  <c r="Q182" i="2" s="1"/>
  <c r="O182" i="2"/>
  <c r="S182" i="2" s="1"/>
  <c r="M182" i="2"/>
  <c r="L182" i="2"/>
  <c r="O181" i="2"/>
  <c r="P181" i="2" s="1"/>
  <c r="R181" i="2" s="1"/>
  <c r="M181" i="2"/>
  <c r="L181" i="2"/>
  <c r="P180" i="2"/>
  <c r="Q180" i="2" s="1"/>
  <c r="O180" i="2"/>
  <c r="S180" i="2" s="1"/>
  <c r="M180" i="2"/>
  <c r="L180" i="2"/>
  <c r="O179" i="2"/>
  <c r="P179" i="2" s="1"/>
  <c r="R179" i="2" s="1"/>
  <c r="M179" i="2"/>
  <c r="L179" i="2"/>
  <c r="P178" i="2"/>
  <c r="Q178" i="2" s="1"/>
  <c r="O178" i="2"/>
  <c r="S178" i="2" s="1"/>
  <c r="M178" i="2"/>
  <c r="L178" i="2"/>
  <c r="O177" i="2"/>
  <c r="P177" i="2" s="1"/>
  <c r="R177" i="2" s="1"/>
  <c r="M177" i="2"/>
  <c r="L177" i="2"/>
  <c r="P176" i="2"/>
  <c r="Q176" i="2" s="1"/>
  <c r="O176" i="2"/>
  <c r="S176" i="2" s="1"/>
  <c r="M176" i="2"/>
  <c r="L176" i="2"/>
  <c r="O175" i="2"/>
  <c r="P175" i="2" s="1"/>
  <c r="R175" i="2" s="1"/>
  <c r="M175" i="2"/>
  <c r="L175" i="2"/>
  <c r="P174" i="2"/>
  <c r="Q174" i="2" s="1"/>
  <c r="O174" i="2"/>
  <c r="S174" i="2" s="1"/>
  <c r="M174" i="2"/>
  <c r="L174" i="2"/>
  <c r="O173" i="2"/>
  <c r="P173" i="2" s="1"/>
  <c r="R173" i="2" s="1"/>
  <c r="M173" i="2"/>
  <c r="L173" i="2"/>
  <c r="P172" i="2"/>
  <c r="Q172" i="2" s="1"/>
  <c r="O172" i="2"/>
  <c r="S172" i="2" s="1"/>
  <c r="M172" i="2"/>
  <c r="L172" i="2"/>
  <c r="O171" i="2"/>
  <c r="P171" i="2" s="1"/>
  <c r="R171" i="2" s="1"/>
  <c r="M171" i="2"/>
  <c r="L171" i="2"/>
  <c r="P170" i="2"/>
  <c r="Q170" i="2" s="1"/>
  <c r="O170" i="2"/>
  <c r="S170" i="2" s="1"/>
  <c r="M170" i="2"/>
  <c r="L170" i="2"/>
  <c r="O169" i="2"/>
  <c r="P169" i="2" s="1"/>
  <c r="R169" i="2" s="1"/>
  <c r="M169" i="2"/>
  <c r="L169" i="2"/>
  <c r="P168" i="2"/>
  <c r="Q168" i="2" s="1"/>
  <c r="O168" i="2"/>
  <c r="S168" i="2" s="1"/>
  <c r="M168" i="2"/>
  <c r="L168" i="2"/>
  <c r="O167" i="2"/>
  <c r="P167" i="2" s="1"/>
  <c r="R167" i="2" s="1"/>
  <c r="M167" i="2"/>
  <c r="L167" i="2"/>
  <c r="P166" i="2"/>
  <c r="Q166" i="2" s="1"/>
  <c r="O166" i="2"/>
  <c r="S166" i="2" s="1"/>
  <c r="M166" i="2"/>
  <c r="L166" i="2"/>
  <c r="O165" i="2"/>
  <c r="P165" i="2" s="1"/>
  <c r="R165" i="2" s="1"/>
  <c r="M165" i="2"/>
  <c r="L165" i="2"/>
  <c r="P164" i="2"/>
  <c r="Q164" i="2" s="1"/>
  <c r="O164" i="2"/>
  <c r="S164" i="2" s="1"/>
  <c r="M164" i="2"/>
  <c r="L164" i="2"/>
  <c r="O163" i="2"/>
  <c r="P163" i="2" s="1"/>
  <c r="R163" i="2" s="1"/>
  <c r="M163" i="2"/>
  <c r="L163" i="2"/>
  <c r="P162" i="2"/>
  <c r="Q162" i="2" s="1"/>
  <c r="O162" i="2"/>
  <c r="S162" i="2" s="1"/>
  <c r="M162" i="2"/>
  <c r="L162" i="2"/>
  <c r="O161" i="2"/>
  <c r="P161" i="2" s="1"/>
  <c r="R161" i="2" s="1"/>
  <c r="M161" i="2"/>
  <c r="L161" i="2"/>
  <c r="P160" i="2"/>
  <c r="Q160" i="2" s="1"/>
  <c r="O160" i="2"/>
  <c r="S160" i="2" s="1"/>
  <c r="M160" i="2"/>
  <c r="L160" i="2"/>
  <c r="O159" i="2"/>
  <c r="P159" i="2" s="1"/>
  <c r="R159" i="2" s="1"/>
  <c r="M159" i="2"/>
  <c r="L159" i="2"/>
  <c r="P158" i="2"/>
  <c r="Q158" i="2" s="1"/>
  <c r="O158" i="2"/>
  <c r="S158" i="2" s="1"/>
  <c r="M158" i="2"/>
  <c r="L158" i="2"/>
  <c r="O157" i="2"/>
  <c r="P157" i="2" s="1"/>
  <c r="R157" i="2" s="1"/>
  <c r="M157" i="2"/>
  <c r="L157" i="2"/>
  <c r="P156" i="2"/>
  <c r="Q156" i="2" s="1"/>
  <c r="O156" i="2"/>
  <c r="S156" i="2" s="1"/>
  <c r="M156" i="2"/>
  <c r="L156" i="2"/>
  <c r="O155" i="2"/>
  <c r="P155" i="2" s="1"/>
  <c r="R155" i="2" s="1"/>
  <c r="M155" i="2"/>
  <c r="L155" i="2"/>
  <c r="P154" i="2"/>
  <c r="Q154" i="2" s="1"/>
  <c r="O154" i="2"/>
  <c r="S154" i="2" s="1"/>
  <c r="M154" i="2"/>
  <c r="L154" i="2"/>
  <c r="O153" i="2"/>
  <c r="P153" i="2" s="1"/>
  <c r="R153" i="2" s="1"/>
  <c r="M153" i="2"/>
  <c r="L153" i="2"/>
  <c r="P152" i="2"/>
  <c r="Q152" i="2" s="1"/>
  <c r="O152" i="2"/>
  <c r="S152" i="2" s="1"/>
  <c r="M152" i="2"/>
  <c r="L152" i="2"/>
  <c r="O151" i="2"/>
  <c r="P151" i="2" s="1"/>
  <c r="R151" i="2" s="1"/>
  <c r="M151" i="2"/>
  <c r="L151" i="2"/>
  <c r="P150" i="2"/>
  <c r="Q150" i="2" s="1"/>
  <c r="O150" i="2"/>
  <c r="S150" i="2" s="1"/>
  <c r="M150" i="2"/>
  <c r="L150" i="2"/>
  <c r="O149" i="2"/>
  <c r="P149" i="2" s="1"/>
  <c r="R149" i="2" s="1"/>
  <c r="M149" i="2"/>
  <c r="L149" i="2"/>
  <c r="P148" i="2"/>
  <c r="Q148" i="2" s="1"/>
  <c r="O148" i="2"/>
  <c r="S148" i="2" s="1"/>
  <c r="M148" i="2"/>
  <c r="L148" i="2"/>
  <c r="O147" i="2"/>
  <c r="P147" i="2" s="1"/>
  <c r="R147" i="2" s="1"/>
  <c r="M147" i="2"/>
  <c r="L147" i="2"/>
  <c r="P146" i="2"/>
  <c r="Q146" i="2" s="1"/>
  <c r="O146" i="2"/>
  <c r="S146" i="2" s="1"/>
  <c r="M146" i="2"/>
  <c r="L146" i="2"/>
  <c r="O145" i="2"/>
  <c r="P145" i="2" s="1"/>
  <c r="R145" i="2" s="1"/>
  <c r="M145" i="2"/>
  <c r="L145" i="2"/>
  <c r="P144" i="2"/>
  <c r="Q144" i="2" s="1"/>
  <c r="O144" i="2"/>
  <c r="S144" i="2" s="1"/>
  <c r="M144" i="2"/>
  <c r="L144" i="2"/>
  <c r="O143" i="2"/>
  <c r="P143" i="2" s="1"/>
  <c r="R143" i="2" s="1"/>
  <c r="M143" i="2"/>
  <c r="L143" i="2"/>
  <c r="P142" i="2"/>
  <c r="Q142" i="2" s="1"/>
  <c r="O142" i="2"/>
  <c r="S142" i="2" s="1"/>
  <c r="M142" i="2"/>
  <c r="L142" i="2"/>
  <c r="O141" i="2"/>
  <c r="P141" i="2" s="1"/>
  <c r="R141" i="2" s="1"/>
  <c r="M141" i="2"/>
  <c r="L141" i="2"/>
  <c r="P140" i="2"/>
  <c r="Q140" i="2" s="1"/>
  <c r="O140" i="2"/>
  <c r="S140" i="2" s="1"/>
  <c r="M140" i="2"/>
  <c r="L140" i="2"/>
  <c r="O139" i="2"/>
  <c r="P139" i="2" s="1"/>
  <c r="R139" i="2" s="1"/>
  <c r="M139" i="2"/>
  <c r="L139" i="2"/>
  <c r="P138" i="2"/>
  <c r="Q138" i="2" s="1"/>
  <c r="O138" i="2"/>
  <c r="S138" i="2" s="1"/>
  <c r="M138" i="2"/>
  <c r="L138" i="2"/>
  <c r="O137" i="2"/>
  <c r="P137" i="2" s="1"/>
  <c r="R137" i="2" s="1"/>
  <c r="M137" i="2"/>
  <c r="L137" i="2"/>
  <c r="P136" i="2"/>
  <c r="Q136" i="2" s="1"/>
  <c r="O136" i="2"/>
  <c r="S136" i="2" s="1"/>
  <c r="M136" i="2"/>
  <c r="L136" i="2"/>
  <c r="O135" i="2"/>
  <c r="P135" i="2" s="1"/>
  <c r="R135" i="2" s="1"/>
  <c r="M135" i="2"/>
  <c r="L135" i="2"/>
  <c r="P134" i="2"/>
  <c r="Q134" i="2" s="1"/>
  <c r="O134" i="2"/>
  <c r="S134" i="2" s="1"/>
  <c r="M134" i="2"/>
  <c r="L134" i="2"/>
  <c r="O133" i="2"/>
  <c r="P133" i="2" s="1"/>
  <c r="R133" i="2" s="1"/>
  <c r="M133" i="2"/>
  <c r="L133" i="2"/>
  <c r="P132" i="2"/>
  <c r="Q132" i="2" s="1"/>
  <c r="O132" i="2"/>
  <c r="S132" i="2" s="1"/>
  <c r="M132" i="2"/>
  <c r="L132" i="2"/>
  <c r="O131" i="2"/>
  <c r="P131" i="2" s="1"/>
  <c r="R131" i="2" s="1"/>
  <c r="M131" i="2"/>
  <c r="L131" i="2"/>
  <c r="P130" i="2"/>
  <c r="Q130" i="2" s="1"/>
  <c r="O130" i="2"/>
  <c r="S130" i="2" s="1"/>
  <c r="M130" i="2"/>
  <c r="L130" i="2"/>
  <c r="O129" i="2"/>
  <c r="P129" i="2" s="1"/>
  <c r="R129" i="2" s="1"/>
  <c r="M129" i="2"/>
  <c r="L129" i="2"/>
  <c r="P128" i="2"/>
  <c r="Q128" i="2" s="1"/>
  <c r="O128" i="2"/>
  <c r="S128" i="2" s="1"/>
  <c r="M128" i="2"/>
  <c r="L128" i="2"/>
  <c r="O127" i="2"/>
  <c r="P127" i="2" s="1"/>
  <c r="R127" i="2" s="1"/>
  <c r="M127" i="2"/>
  <c r="L127" i="2"/>
  <c r="P126" i="2"/>
  <c r="Q126" i="2" s="1"/>
  <c r="O126" i="2"/>
  <c r="S126" i="2" s="1"/>
  <c r="M126" i="2"/>
  <c r="L126" i="2"/>
  <c r="O125" i="2"/>
  <c r="P125" i="2" s="1"/>
  <c r="R125" i="2" s="1"/>
  <c r="M125" i="2"/>
  <c r="L125" i="2"/>
  <c r="P124" i="2"/>
  <c r="Q124" i="2" s="1"/>
  <c r="O124" i="2"/>
  <c r="S124" i="2" s="1"/>
  <c r="M124" i="2"/>
  <c r="L124" i="2"/>
  <c r="O123" i="2"/>
  <c r="P123" i="2" s="1"/>
  <c r="R123" i="2" s="1"/>
  <c r="M123" i="2"/>
  <c r="L123" i="2"/>
  <c r="P122" i="2"/>
  <c r="Q122" i="2" s="1"/>
  <c r="O122" i="2"/>
  <c r="S122" i="2" s="1"/>
  <c r="M122" i="2"/>
  <c r="L122" i="2"/>
  <c r="O121" i="2"/>
  <c r="P121" i="2" s="1"/>
  <c r="R121" i="2" s="1"/>
  <c r="M121" i="2"/>
  <c r="L121" i="2"/>
  <c r="P120" i="2"/>
  <c r="Q120" i="2" s="1"/>
  <c r="O120" i="2"/>
  <c r="S120" i="2" s="1"/>
  <c r="M120" i="2"/>
  <c r="L120" i="2"/>
  <c r="O119" i="2"/>
  <c r="P119" i="2" s="1"/>
  <c r="R119" i="2" s="1"/>
  <c r="M119" i="2"/>
  <c r="L119" i="2"/>
  <c r="P118" i="2"/>
  <c r="Q118" i="2" s="1"/>
  <c r="O118" i="2"/>
  <c r="S118" i="2" s="1"/>
  <c r="M118" i="2"/>
  <c r="L118" i="2"/>
  <c r="O117" i="2"/>
  <c r="P117" i="2" s="1"/>
  <c r="R117" i="2" s="1"/>
  <c r="M117" i="2"/>
  <c r="L117" i="2"/>
  <c r="P116" i="2"/>
  <c r="Q116" i="2" s="1"/>
  <c r="O116" i="2"/>
  <c r="S116" i="2" s="1"/>
  <c r="M116" i="2"/>
  <c r="L116" i="2"/>
  <c r="O115" i="2"/>
  <c r="P115" i="2" s="1"/>
  <c r="R115" i="2" s="1"/>
  <c r="M115" i="2"/>
  <c r="L115" i="2"/>
  <c r="P114" i="2"/>
  <c r="Q114" i="2" s="1"/>
  <c r="O114" i="2"/>
  <c r="S114" i="2" s="1"/>
  <c r="M114" i="2"/>
  <c r="L114" i="2"/>
  <c r="O113" i="2"/>
  <c r="P113" i="2" s="1"/>
  <c r="R113" i="2" s="1"/>
  <c r="M113" i="2"/>
  <c r="L113" i="2"/>
  <c r="P112" i="2"/>
  <c r="Q112" i="2" s="1"/>
  <c r="O112" i="2"/>
  <c r="S112" i="2" s="1"/>
  <c r="M112" i="2"/>
  <c r="L112" i="2"/>
  <c r="O111" i="2"/>
  <c r="P111" i="2" s="1"/>
  <c r="R111" i="2" s="1"/>
  <c r="M111" i="2"/>
  <c r="L111" i="2"/>
  <c r="P110" i="2"/>
  <c r="Q110" i="2" s="1"/>
  <c r="O110" i="2"/>
  <c r="S110" i="2" s="1"/>
  <c r="M110" i="2"/>
  <c r="L110" i="2"/>
  <c r="O109" i="2"/>
  <c r="P109" i="2" s="1"/>
  <c r="R109" i="2" s="1"/>
  <c r="M109" i="2"/>
  <c r="L109" i="2"/>
  <c r="P108" i="2"/>
  <c r="Q108" i="2" s="1"/>
  <c r="O108" i="2"/>
  <c r="S108" i="2" s="1"/>
  <c r="M108" i="2"/>
  <c r="L108" i="2"/>
  <c r="O107" i="2"/>
  <c r="P107" i="2" s="1"/>
  <c r="R107" i="2" s="1"/>
  <c r="M107" i="2"/>
  <c r="L107" i="2"/>
  <c r="P106" i="2"/>
  <c r="Q106" i="2" s="1"/>
  <c r="O106" i="2"/>
  <c r="S106" i="2" s="1"/>
  <c r="M106" i="2"/>
  <c r="L106" i="2"/>
  <c r="O105" i="2"/>
  <c r="P105" i="2" s="1"/>
  <c r="R105" i="2" s="1"/>
  <c r="M105" i="2"/>
  <c r="L105" i="2"/>
  <c r="P104" i="2"/>
  <c r="Q104" i="2" s="1"/>
  <c r="O104" i="2"/>
  <c r="S104" i="2" s="1"/>
  <c r="M104" i="2"/>
  <c r="L104" i="2"/>
  <c r="O103" i="2"/>
  <c r="P103" i="2" s="1"/>
  <c r="R103" i="2" s="1"/>
  <c r="M103" i="2"/>
  <c r="L103" i="2"/>
  <c r="P102" i="2"/>
  <c r="Q102" i="2" s="1"/>
  <c r="O102" i="2"/>
  <c r="S102" i="2" s="1"/>
  <c r="M102" i="2"/>
  <c r="L102" i="2"/>
  <c r="O101" i="2"/>
  <c r="P101" i="2" s="1"/>
  <c r="R101" i="2" s="1"/>
  <c r="M101" i="2"/>
  <c r="L101" i="2"/>
  <c r="P100" i="2"/>
  <c r="Q100" i="2" s="1"/>
  <c r="O100" i="2"/>
  <c r="S100" i="2" s="1"/>
  <c r="M100" i="2"/>
  <c r="L100" i="2"/>
  <c r="O99" i="2"/>
  <c r="P99" i="2" s="1"/>
  <c r="R99" i="2" s="1"/>
  <c r="M99" i="2"/>
  <c r="L99" i="2"/>
  <c r="P98" i="2"/>
  <c r="Q98" i="2" s="1"/>
  <c r="O98" i="2"/>
  <c r="S98" i="2" s="1"/>
  <c r="M98" i="2"/>
  <c r="L98" i="2"/>
  <c r="O97" i="2"/>
  <c r="P97" i="2" s="1"/>
  <c r="R97" i="2" s="1"/>
  <c r="M97" i="2"/>
  <c r="L97" i="2"/>
  <c r="P96" i="2"/>
  <c r="Q96" i="2" s="1"/>
  <c r="O96" i="2"/>
  <c r="S96" i="2" s="1"/>
  <c r="M96" i="2"/>
  <c r="L96" i="2"/>
  <c r="O95" i="2"/>
  <c r="P95" i="2" s="1"/>
  <c r="R95" i="2" s="1"/>
  <c r="M95" i="2"/>
  <c r="L95" i="2"/>
  <c r="P94" i="2"/>
  <c r="Q94" i="2" s="1"/>
  <c r="O94" i="2"/>
  <c r="S94" i="2" s="1"/>
  <c r="M94" i="2"/>
  <c r="L94" i="2"/>
  <c r="O93" i="2"/>
  <c r="P93" i="2" s="1"/>
  <c r="R93" i="2" s="1"/>
  <c r="M93" i="2"/>
  <c r="L93" i="2"/>
  <c r="P92" i="2"/>
  <c r="Q92" i="2" s="1"/>
  <c r="O92" i="2"/>
  <c r="S92" i="2" s="1"/>
  <c r="M92" i="2"/>
  <c r="L92" i="2"/>
  <c r="O91" i="2"/>
  <c r="P91" i="2" s="1"/>
  <c r="R91" i="2" s="1"/>
  <c r="M91" i="2"/>
  <c r="L91" i="2"/>
  <c r="P90" i="2"/>
  <c r="Q90" i="2" s="1"/>
  <c r="O90" i="2"/>
  <c r="S90" i="2" s="1"/>
  <c r="M90" i="2"/>
  <c r="L90" i="2"/>
  <c r="O89" i="2"/>
  <c r="P89" i="2" s="1"/>
  <c r="R89" i="2" s="1"/>
  <c r="M89" i="2"/>
  <c r="L89" i="2"/>
  <c r="P88" i="2"/>
  <c r="Q88" i="2" s="1"/>
  <c r="O88" i="2"/>
  <c r="S88" i="2" s="1"/>
  <c r="M88" i="2"/>
  <c r="L88" i="2"/>
  <c r="O87" i="2"/>
  <c r="P87" i="2" s="1"/>
  <c r="R87" i="2" s="1"/>
  <c r="M87" i="2"/>
  <c r="L87" i="2"/>
  <c r="P86" i="2"/>
  <c r="Q86" i="2" s="1"/>
  <c r="O86" i="2"/>
  <c r="S86" i="2" s="1"/>
  <c r="M86" i="2"/>
  <c r="L86" i="2"/>
  <c r="O85" i="2"/>
  <c r="P85" i="2" s="1"/>
  <c r="R85" i="2" s="1"/>
  <c r="M85" i="2"/>
  <c r="L85" i="2"/>
  <c r="P84" i="2"/>
  <c r="Q84" i="2" s="1"/>
  <c r="O84" i="2"/>
  <c r="S84" i="2" s="1"/>
  <c r="M84" i="2"/>
  <c r="L84" i="2"/>
  <c r="O83" i="2"/>
  <c r="P83" i="2" s="1"/>
  <c r="R83" i="2" s="1"/>
  <c r="M83" i="2"/>
  <c r="L83" i="2"/>
  <c r="P82" i="2"/>
  <c r="Q82" i="2" s="1"/>
  <c r="O82" i="2"/>
  <c r="S82" i="2" s="1"/>
  <c r="M82" i="2"/>
  <c r="L82" i="2"/>
  <c r="O81" i="2"/>
  <c r="P81" i="2" s="1"/>
  <c r="R81" i="2" s="1"/>
  <c r="M81" i="2"/>
  <c r="L81" i="2"/>
  <c r="P80" i="2"/>
  <c r="Q80" i="2" s="1"/>
  <c r="O80" i="2"/>
  <c r="S80" i="2" s="1"/>
  <c r="M80" i="2"/>
  <c r="L80" i="2"/>
  <c r="O79" i="2"/>
  <c r="P79" i="2" s="1"/>
  <c r="R79" i="2" s="1"/>
  <c r="M79" i="2"/>
  <c r="L79" i="2"/>
  <c r="P78" i="2"/>
  <c r="Q78" i="2" s="1"/>
  <c r="O78" i="2"/>
  <c r="S78" i="2" s="1"/>
  <c r="M78" i="2"/>
  <c r="L78" i="2"/>
  <c r="O77" i="2"/>
  <c r="P77" i="2" s="1"/>
  <c r="R77" i="2" s="1"/>
  <c r="M77" i="2"/>
  <c r="L77" i="2"/>
  <c r="P76" i="2"/>
  <c r="Q76" i="2" s="1"/>
  <c r="O76" i="2"/>
  <c r="S76" i="2" s="1"/>
  <c r="M76" i="2"/>
  <c r="L76" i="2"/>
  <c r="O75" i="2"/>
  <c r="P75" i="2" s="1"/>
  <c r="R75" i="2" s="1"/>
  <c r="M75" i="2"/>
  <c r="L75" i="2"/>
  <c r="P74" i="2"/>
  <c r="Q74" i="2" s="1"/>
  <c r="O74" i="2"/>
  <c r="S74" i="2" s="1"/>
  <c r="M74" i="2"/>
  <c r="L74" i="2"/>
  <c r="O73" i="2"/>
  <c r="P73" i="2" s="1"/>
  <c r="R73" i="2" s="1"/>
  <c r="M73" i="2"/>
  <c r="L73" i="2"/>
  <c r="P72" i="2"/>
  <c r="Q72" i="2" s="1"/>
  <c r="O72" i="2"/>
  <c r="S72" i="2" s="1"/>
  <c r="M72" i="2"/>
  <c r="L72" i="2"/>
  <c r="O71" i="2"/>
  <c r="P71" i="2" s="1"/>
  <c r="R71" i="2" s="1"/>
  <c r="M71" i="2"/>
  <c r="L71" i="2"/>
  <c r="P70" i="2"/>
  <c r="Q70" i="2" s="1"/>
  <c r="O70" i="2"/>
  <c r="S70" i="2" s="1"/>
  <c r="M70" i="2"/>
  <c r="L70" i="2"/>
  <c r="O69" i="2"/>
  <c r="P69" i="2" s="1"/>
  <c r="R69" i="2" s="1"/>
  <c r="M69" i="2"/>
  <c r="L69" i="2"/>
  <c r="P68" i="2"/>
  <c r="Q68" i="2" s="1"/>
  <c r="O68" i="2"/>
  <c r="S68" i="2" s="1"/>
  <c r="M68" i="2"/>
  <c r="L68" i="2"/>
  <c r="O67" i="2"/>
  <c r="P67" i="2" s="1"/>
  <c r="R67" i="2" s="1"/>
  <c r="M67" i="2"/>
  <c r="L67" i="2"/>
  <c r="P66" i="2"/>
  <c r="Q66" i="2" s="1"/>
  <c r="O66" i="2"/>
  <c r="S66" i="2" s="1"/>
  <c r="M66" i="2"/>
  <c r="L66" i="2"/>
  <c r="O65" i="2"/>
  <c r="P65" i="2" s="1"/>
  <c r="R65" i="2" s="1"/>
  <c r="M65" i="2"/>
  <c r="L65" i="2"/>
  <c r="P64" i="2"/>
  <c r="Q64" i="2" s="1"/>
  <c r="O64" i="2"/>
  <c r="S64" i="2" s="1"/>
  <c r="M64" i="2"/>
  <c r="L64" i="2"/>
  <c r="O63" i="2"/>
  <c r="P63" i="2" s="1"/>
  <c r="R63" i="2" s="1"/>
  <c r="M63" i="2"/>
  <c r="L63" i="2"/>
  <c r="P62" i="2"/>
  <c r="Q62" i="2" s="1"/>
  <c r="O62" i="2"/>
  <c r="S62" i="2" s="1"/>
  <c r="M62" i="2"/>
  <c r="L62" i="2"/>
  <c r="O61" i="2"/>
  <c r="P61" i="2" s="1"/>
  <c r="R61" i="2" s="1"/>
  <c r="M61" i="2"/>
  <c r="L61" i="2"/>
  <c r="P60" i="2"/>
  <c r="Q60" i="2" s="1"/>
  <c r="O60" i="2"/>
  <c r="S60" i="2" s="1"/>
  <c r="M60" i="2"/>
  <c r="L60" i="2"/>
  <c r="O59" i="2"/>
  <c r="P59" i="2" s="1"/>
  <c r="R59" i="2" s="1"/>
  <c r="M59" i="2"/>
  <c r="L59" i="2"/>
  <c r="P58" i="2"/>
  <c r="Q58" i="2" s="1"/>
  <c r="O58" i="2"/>
  <c r="S58" i="2" s="1"/>
  <c r="M58" i="2"/>
  <c r="L58" i="2"/>
  <c r="O57" i="2"/>
  <c r="P57" i="2" s="1"/>
  <c r="R57" i="2" s="1"/>
  <c r="M57" i="2"/>
  <c r="L57" i="2"/>
  <c r="P56" i="2"/>
  <c r="Q56" i="2" s="1"/>
  <c r="O56" i="2"/>
  <c r="S56" i="2" s="1"/>
  <c r="M56" i="2"/>
  <c r="L56" i="2"/>
  <c r="O55" i="2"/>
  <c r="P55" i="2" s="1"/>
  <c r="R55" i="2" s="1"/>
  <c r="M55" i="2"/>
  <c r="L55" i="2"/>
  <c r="P54" i="2"/>
  <c r="Q54" i="2" s="1"/>
  <c r="O54" i="2"/>
  <c r="S54" i="2" s="1"/>
  <c r="M54" i="2"/>
  <c r="L54" i="2"/>
  <c r="O53" i="2"/>
  <c r="P53" i="2" s="1"/>
  <c r="R53" i="2" s="1"/>
  <c r="M53" i="2"/>
  <c r="L53" i="2"/>
  <c r="P52" i="2"/>
  <c r="Q52" i="2" s="1"/>
  <c r="O52" i="2"/>
  <c r="S52" i="2" s="1"/>
  <c r="M52" i="2"/>
  <c r="L52" i="2"/>
  <c r="O51" i="2"/>
  <c r="P51" i="2" s="1"/>
  <c r="R51" i="2" s="1"/>
  <c r="M51" i="2"/>
  <c r="L51" i="2"/>
  <c r="P50" i="2"/>
  <c r="Q50" i="2" s="1"/>
  <c r="O50" i="2"/>
  <c r="S50" i="2" s="1"/>
  <c r="M50" i="2"/>
  <c r="L50" i="2"/>
  <c r="O49" i="2"/>
  <c r="P49" i="2" s="1"/>
  <c r="R49" i="2" s="1"/>
  <c r="M49" i="2"/>
  <c r="L49" i="2"/>
  <c r="P48" i="2"/>
  <c r="Q48" i="2" s="1"/>
  <c r="O48" i="2"/>
  <c r="S48" i="2" s="1"/>
  <c r="M48" i="2"/>
  <c r="L48" i="2"/>
  <c r="O47" i="2"/>
  <c r="P47" i="2" s="1"/>
  <c r="R47" i="2" s="1"/>
  <c r="M47" i="2"/>
  <c r="L47" i="2"/>
  <c r="P46" i="2"/>
  <c r="Q46" i="2" s="1"/>
  <c r="O46" i="2"/>
  <c r="S46" i="2" s="1"/>
  <c r="M46" i="2"/>
  <c r="L46" i="2"/>
  <c r="O45" i="2"/>
  <c r="P45" i="2" s="1"/>
  <c r="R45" i="2" s="1"/>
  <c r="M45" i="2"/>
  <c r="L45" i="2"/>
  <c r="P44" i="2"/>
  <c r="Q44" i="2" s="1"/>
  <c r="O44" i="2"/>
  <c r="S44" i="2" s="1"/>
  <c r="M44" i="2"/>
  <c r="L44" i="2"/>
  <c r="O43" i="2"/>
  <c r="P43" i="2" s="1"/>
  <c r="R43" i="2" s="1"/>
  <c r="M43" i="2"/>
  <c r="L43" i="2"/>
  <c r="P42" i="2"/>
  <c r="Q42" i="2" s="1"/>
  <c r="O42" i="2"/>
  <c r="S42" i="2" s="1"/>
  <c r="M42" i="2"/>
  <c r="L42" i="2"/>
  <c r="O41" i="2"/>
  <c r="P41" i="2" s="1"/>
  <c r="R41" i="2" s="1"/>
  <c r="M41" i="2"/>
  <c r="L41" i="2"/>
  <c r="P40" i="2"/>
  <c r="Q40" i="2" s="1"/>
  <c r="O40" i="2"/>
  <c r="S40" i="2" s="1"/>
  <c r="M40" i="2"/>
  <c r="L40" i="2"/>
  <c r="O39" i="2"/>
  <c r="P39" i="2" s="1"/>
  <c r="R39" i="2" s="1"/>
  <c r="M39" i="2"/>
  <c r="L39" i="2"/>
  <c r="P38" i="2"/>
  <c r="Q38" i="2" s="1"/>
  <c r="O38" i="2"/>
  <c r="S38" i="2" s="1"/>
  <c r="M38" i="2"/>
  <c r="L38" i="2"/>
  <c r="O37" i="2"/>
  <c r="P37" i="2" s="1"/>
  <c r="R37" i="2" s="1"/>
  <c r="M37" i="2"/>
  <c r="L37" i="2"/>
  <c r="P36" i="2"/>
  <c r="Q36" i="2" s="1"/>
  <c r="O36" i="2"/>
  <c r="S36" i="2" s="1"/>
  <c r="M36" i="2"/>
  <c r="L36" i="2"/>
  <c r="O35" i="2"/>
  <c r="P35" i="2" s="1"/>
  <c r="R35" i="2" s="1"/>
  <c r="M35" i="2"/>
  <c r="L35" i="2"/>
  <c r="P34" i="2"/>
  <c r="Q34" i="2" s="1"/>
  <c r="O34" i="2"/>
  <c r="S34" i="2" s="1"/>
  <c r="M34" i="2"/>
  <c r="L34" i="2"/>
  <c r="O33" i="2"/>
  <c r="P33" i="2" s="1"/>
  <c r="R33" i="2" s="1"/>
  <c r="M33" i="2"/>
  <c r="L33" i="2"/>
  <c r="P32" i="2"/>
  <c r="Q32" i="2" s="1"/>
  <c r="O32" i="2"/>
  <c r="S32" i="2" s="1"/>
  <c r="M32" i="2"/>
  <c r="L32" i="2"/>
  <c r="O31" i="2"/>
  <c r="P31" i="2" s="1"/>
  <c r="R31" i="2" s="1"/>
  <c r="M31" i="2"/>
  <c r="L31" i="2"/>
  <c r="P30" i="2"/>
  <c r="Q30" i="2" s="1"/>
  <c r="O30" i="2"/>
  <c r="S30" i="2" s="1"/>
  <c r="M30" i="2"/>
  <c r="L30" i="2"/>
  <c r="O29" i="2"/>
  <c r="P29" i="2" s="1"/>
  <c r="R29" i="2" s="1"/>
  <c r="M29" i="2"/>
  <c r="L29" i="2"/>
  <c r="P28" i="2"/>
  <c r="Q28" i="2" s="1"/>
  <c r="O28" i="2"/>
  <c r="S28" i="2" s="1"/>
  <c r="M28" i="2"/>
  <c r="L28" i="2"/>
  <c r="O27" i="2"/>
  <c r="P27" i="2" s="1"/>
  <c r="R27" i="2" s="1"/>
  <c r="M27" i="2"/>
  <c r="L27" i="2"/>
  <c r="P26" i="2"/>
  <c r="Q26" i="2" s="1"/>
  <c r="O26" i="2"/>
  <c r="S26" i="2" s="1"/>
  <c r="M26" i="2"/>
  <c r="L26" i="2"/>
  <c r="O25" i="2"/>
  <c r="P25" i="2" s="1"/>
  <c r="R25" i="2" s="1"/>
  <c r="M25" i="2"/>
  <c r="L25" i="2"/>
  <c r="P24" i="2"/>
  <c r="Q24" i="2" s="1"/>
  <c r="O24" i="2"/>
  <c r="S24" i="2" s="1"/>
  <c r="M24" i="2"/>
  <c r="L24" i="2"/>
  <c r="O23" i="2"/>
  <c r="P23" i="2" s="1"/>
  <c r="R23" i="2" s="1"/>
  <c r="M23" i="2"/>
  <c r="L23" i="2"/>
  <c r="AH22" i="2"/>
  <c r="O22" i="2"/>
  <c r="P22" i="2" s="1"/>
  <c r="R22" i="2" s="1"/>
  <c r="M22" i="2"/>
  <c r="L22" i="2"/>
  <c r="Q21" i="2"/>
  <c r="O21" i="2"/>
  <c r="P21" i="2" s="1"/>
  <c r="R21" i="2" s="1"/>
  <c r="M21" i="2"/>
  <c r="L21" i="2"/>
  <c r="AH20" i="2"/>
  <c r="Q20" i="2"/>
  <c r="O20" i="2"/>
  <c r="P20" i="2" s="1"/>
  <c r="R20" i="2" s="1"/>
  <c r="M20" i="2"/>
  <c r="L20" i="2"/>
  <c r="AH19" i="2"/>
  <c r="Q19" i="2"/>
  <c r="O19" i="2"/>
  <c r="P19" i="2" s="1"/>
  <c r="R19" i="2" s="1"/>
  <c r="M19" i="2"/>
  <c r="L19" i="2"/>
  <c r="O18" i="2"/>
  <c r="P18" i="2" s="1"/>
  <c r="R18" i="2" s="1"/>
  <c r="M18" i="2"/>
  <c r="L18" i="2"/>
  <c r="P17" i="2"/>
  <c r="Q17" i="2" s="1"/>
  <c r="O17" i="2"/>
  <c r="S17" i="2" s="1"/>
  <c r="M17" i="2"/>
  <c r="L17" i="2"/>
  <c r="AH16" i="2"/>
  <c r="P16" i="2"/>
  <c r="Q16" i="2" s="1"/>
  <c r="O16" i="2"/>
  <c r="S16" i="2" s="1"/>
  <c r="M16" i="2"/>
  <c r="L16" i="2"/>
  <c r="P15" i="2"/>
  <c r="Q15" i="2" s="1"/>
  <c r="O15" i="2"/>
  <c r="S15" i="2" s="1"/>
  <c r="M15" i="2"/>
  <c r="L15" i="2"/>
  <c r="P14" i="2"/>
  <c r="Q14" i="2" s="1"/>
  <c r="O14" i="2"/>
  <c r="S14" i="2" s="1"/>
  <c r="M14" i="2"/>
  <c r="L14" i="2"/>
  <c r="P13" i="2"/>
  <c r="Q13" i="2" s="1"/>
  <c r="O13" i="2"/>
  <c r="S13" i="2" s="1"/>
  <c r="M13" i="2"/>
  <c r="L13" i="2"/>
  <c r="O12" i="2"/>
  <c r="P12" i="2" s="1"/>
  <c r="M12" i="2"/>
  <c r="L12" i="2"/>
  <c r="P11" i="2"/>
  <c r="Q11" i="2" s="1"/>
  <c r="O11" i="2"/>
  <c r="S11" i="2" s="1"/>
  <c r="M11" i="2"/>
  <c r="L11" i="2"/>
  <c r="O10" i="2"/>
  <c r="P10" i="2" s="1"/>
  <c r="M10" i="2"/>
  <c r="L10" i="2"/>
  <c r="M9" i="2"/>
  <c r="O9" i="2" s="1"/>
  <c r="L9" i="2"/>
  <c r="O8" i="2"/>
  <c r="P8" i="2" s="1"/>
  <c r="M8" i="2"/>
  <c r="L8" i="2"/>
  <c r="M7" i="2"/>
  <c r="O7" i="2" s="1"/>
  <c r="L7" i="2"/>
  <c r="O6" i="2"/>
  <c r="P6" i="2" s="1"/>
  <c r="M6" i="2"/>
  <c r="L6" i="2"/>
  <c r="M5" i="2"/>
  <c r="O5" i="2" s="1"/>
  <c r="L5" i="2"/>
  <c r="O4" i="2"/>
  <c r="P4" i="2" s="1"/>
  <c r="M4" i="2"/>
  <c r="L4" i="2"/>
  <c r="M3" i="2"/>
  <c r="AH21" i="2" s="1"/>
  <c r="L3" i="2"/>
  <c r="R6" i="2" l="1"/>
  <c r="Q6" i="2"/>
  <c r="S7" i="2"/>
  <c r="P7" i="2"/>
  <c r="R10" i="2"/>
  <c r="Q10" i="2"/>
  <c r="R4" i="2"/>
  <c r="Q4" i="2"/>
  <c r="S5" i="2"/>
  <c r="P5" i="2"/>
  <c r="R8" i="2"/>
  <c r="Q8" i="2"/>
  <c r="S9" i="2"/>
  <c r="P9" i="2"/>
  <c r="R12" i="2"/>
  <c r="Q12" i="2"/>
  <c r="R17" i="2"/>
  <c r="S25" i="2"/>
  <c r="S27" i="2"/>
  <c r="S29" i="2"/>
  <c r="S31" i="2"/>
  <c r="S33" i="2"/>
  <c r="S35" i="2"/>
  <c r="S39" i="2"/>
  <c r="S43" i="2"/>
  <c r="S45" i="2"/>
  <c r="S47" i="2"/>
  <c r="S49" i="2"/>
  <c r="S57" i="2"/>
  <c r="S59" i="2"/>
  <c r="S61" i="2"/>
  <c r="S63" i="2"/>
  <c r="S67" i="2"/>
  <c r="S87" i="2"/>
  <c r="S89" i="2"/>
  <c r="S91" i="2"/>
  <c r="S97" i="2"/>
  <c r="S99" i="2"/>
  <c r="S101" i="2"/>
  <c r="S103" i="2"/>
  <c r="S105" i="2"/>
  <c r="S107" i="2"/>
  <c r="S119" i="2"/>
  <c r="S121" i="2"/>
  <c r="S123" i="2"/>
  <c r="S125" i="2"/>
  <c r="S127" i="2"/>
  <c r="S129" i="2"/>
  <c r="S149" i="2"/>
  <c r="S151" i="2"/>
  <c r="S153" i="2"/>
  <c r="S155" i="2"/>
  <c r="S157" i="2"/>
  <c r="S159" i="2"/>
  <c r="S163" i="2"/>
  <c r="S165" i="2"/>
  <c r="S167" i="2"/>
  <c r="S169" i="2"/>
  <c r="S171" i="2"/>
  <c r="S175" i="2"/>
  <c r="S179" i="2"/>
  <c r="S181" i="2"/>
  <c r="S185" i="2"/>
  <c r="S187" i="2"/>
  <c r="S189" i="2"/>
  <c r="S191" i="2"/>
  <c r="S193" i="2"/>
  <c r="S197" i="2"/>
  <c r="S207" i="2"/>
  <c r="S209" i="2"/>
  <c r="S211" i="2"/>
  <c r="S213" i="2"/>
  <c r="S215" i="2"/>
  <c r="S217" i="2"/>
  <c r="S219" i="2"/>
  <c r="S221" i="2"/>
  <c r="S223" i="2"/>
  <c r="S229" i="2"/>
  <c r="S231" i="2"/>
  <c r="S233" i="2"/>
  <c r="S235" i="2"/>
  <c r="S237" i="2"/>
  <c r="S241" i="2"/>
  <c r="S243" i="2"/>
  <c r="S245" i="2"/>
  <c r="S253" i="2"/>
  <c r="S255" i="2"/>
  <c r="S257" i="2"/>
  <c r="S259" i="2"/>
  <c r="S261" i="2"/>
  <c r="S263" i="2"/>
  <c r="S271" i="2"/>
  <c r="S273" i="2"/>
  <c r="S275" i="2"/>
  <c r="S277" i="2"/>
  <c r="S279" i="2"/>
  <c r="S281" i="2"/>
  <c r="S283" i="2"/>
  <c r="S285" i="2"/>
  <c r="S287" i="2"/>
  <c r="S289" i="2"/>
  <c r="S291" i="2"/>
  <c r="S293" i="2"/>
  <c r="S295" i="2"/>
  <c r="S297" i="2"/>
  <c r="S299" i="2"/>
  <c r="S301" i="2"/>
  <c r="S303" i="2"/>
  <c r="S305" i="2"/>
  <c r="S307" i="2"/>
  <c r="S309" i="2"/>
  <c r="S311" i="2"/>
  <c r="S313" i="2"/>
  <c r="S315" i="2"/>
  <c r="S317" i="2"/>
  <c r="S319" i="2"/>
  <c r="S321" i="2"/>
  <c r="S323" i="2"/>
  <c r="S325" i="2"/>
  <c r="S327" i="2"/>
  <c r="S329" i="2"/>
  <c r="S331" i="2"/>
  <c r="S333" i="2"/>
  <c r="S335" i="2"/>
  <c r="S337" i="2"/>
  <c r="S339" i="2"/>
  <c r="S341" i="2"/>
  <c r="S343" i="2"/>
  <c r="S345" i="2"/>
  <c r="S347" i="2"/>
  <c r="S349" i="2"/>
  <c r="S351" i="2"/>
  <c r="S353" i="2"/>
  <c r="S355" i="2"/>
  <c r="S357" i="2"/>
  <c r="S359" i="2"/>
  <c r="S361" i="2"/>
  <c r="S363" i="2"/>
  <c r="S365" i="2"/>
  <c r="S367" i="2"/>
  <c r="S369" i="2"/>
  <c r="S371" i="2"/>
  <c r="S373" i="2"/>
  <c r="S375" i="2"/>
  <c r="S377" i="2"/>
  <c r="S379" i="2"/>
  <c r="S381" i="2"/>
  <c r="S383" i="2"/>
  <c r="S385" i="2"/>
  <c r="S387" i="2"/>
  <c r="S389" i="2"/>
  <c r="S391" i="2"/>
  <c r="S393" i="2"/>
  <c r="S395" i="2"/>
  <c r="S397" i="2"/>
  <c r="S399" i="2"/>
  <c r="S401" i="2"/>
  <c r="S403" i="2"/>
  <c r="P405" i="2"/>
  <c r="S405" i="2"/>
  <c r="R407" i="2"/>
  <c r="Q407" i="2"/>
  <c r="R411" i="2"/>
  <c r="Q411" i="2"/>
  <c r="R415" i="2"/>
  <c r="Q415" i="2"/>
  <c r="R419" i="2"/>
  <c r="Q419" i="2"/>
  <c r="R423" i="2"/>
  <c r="Q423" i="2"/>
  <c r="R427" i="2"/>
  <c r="Q427" i="2"/>
  <c r="R431" i="2"/>
  <c r="Q431" i="2"/>
  <c r="R435" i="2"/>
  <c r="Q435" i="2"/>
  <c r="R439" i="2"/>
  <c r="Q439" i="2"/>
  <c r="R443" i="2"/>
  <c r="Q443" i="2"/>
  <c r="R447" i="2"/>
  <c r="Q447" i="2"/>
  <c r="R451" i="2"/>
  <c r="Q451" i="2"/>
  <c r="R455" i="2"/>
  <c r="Q455" i="2"/>
  <c r="R459" i="2"/>
  <c r="Q459" i="2"/>
  <c r="S4" i="2"/>
  <c r="S6" i="2"/>
  <c r="S8" i="2"/>
  <c r="S10" i="2"/>
  <c r="R11" i="2"/>
  <c r="S12" i="2"/>
  <c r="R13" i="2"/>
  <c r="R14" i="2"/>
  <c r="R15" i="2"/>
  <c r="R16" i="2"/>
  <c r="S18" i="2"/>
  <c r="S22" i="2"/>
  <c r="S23" i="2"/>
  <c r="S37" i="2"/>
  <c r="S41" i="2"/>
  <c r="S51" i="2"/>
  <c r="S53" i="2"/>
  <c r="S55" i="2"/>
  <c r="S65" i="2"/>
  <c r="S69" i="2"/>
  <c r="S71" i="2"/>
  <c r="S73" i="2"/>
  <c r="S75" i="2"/>
  <c r="S77" i="2"/>
  <c r="S79" i="2"/>
  <c r="S81" i="2"/>
  <c r="S83" i="2"/>
  <c r="S85" i="2"/>
  <c r="S93" i="2"/>
  <c r="S95" i="2"/>
  <c r="S109" i="2"/>
  <c r="S111" i="2"/>
  <c r="S113" i="2"/>
  <c r="S115" i="2"/>
  <c r="S117" i="2"/>
  <c r="S131" i="2"/>
  <c r="S133" i="2"/>
  <c r="S135" i="2"/>
  <c r="S137" i="2"/>
  <c r="S139" i="2"/>
  <c r="S141" i="2"/>
  <c r="S143" i="2"/>
  <c r="S145" i="2"/>
  <c r="S147" i="2"/>
  <c r="S161" i="2"/>
  <c r="S173" i="2"/>
  <c r="S177" i="2"/>
  <c r="S183" i="2"/>
  <c r="S195" i="2"/>
  <c r="S199" i="2"/>
  <c r="S201" i="2"/>
  <c r="S203" i="2"/>
  <c r="S205" i="2"/>
  <c r="S225" i="2"/>
  <c r="S227" i="2"/>
  <c r="S239" i="2"/>
  <c r="S247" i="2"/>
  <c r="S249" i="2"/>
  <c r="S251" i="2"/>
  <c r="S265" i="2"/>
  <c r="S267" i="2"/>
  <c r="S269" i="2"/>
  <c r="O3" i="2"/>
  <c r="Q18" i="2"/>
  <c r="S19" i="2"/>
  <c r="S20" i="2"/>
  <c r="S21" i="2"/>
  <c r="Q22" i="2"/>
  <c r="Q23" i="2"/>
  <c r="R24" i="2"/>
  <c r="Q25" i="2"/>
  <c r="R26" i="2"/>
  <c r="Q27" i="2"/>
  <c r="R28" i="2"/>
  <c r="Q29" i="2"/>
  <c r="R30" i="2"/>
  <c r="Q31" i="2"/>
  <c r="R32" i="2"/>
  <c r="Q33" i="2"/>
  <c r="R34" i="2"/>
  <c r="Q35" i="2"/>
  <c r="R36" i="2"/>
  <c r="Q37" i="2"/>
  <c r="R38" i="2"/>
  <c r="Q39" i="2"/>
  <c r="R40" i="2"/>
  <c r="Q41" i="2"/>
  <c r="R42" i="2"/>
  <c r="Q43" i="2"/>
  <c r="R44" i="2"/>
  <c r="Q45" i="2"/>
  <c r="R46" i="2"/>
  <c r="Q47" i="2"/>
  <c r="R48" i="2"/>
  <c r="Q49" i="2"/>
  <c r="R50" i="2"/>
  <c r="Q51" i="2"/>
  <c r="R52" i="2"/>
  <c r="Q53" i="2"/>
  <c r="R54" i="2"/>
  <c r="Q55" i="2"/>
  <c r="R56" i="2"/>
  <c r="Q57" i="2"/>
  <c r="R58" i="2"/>
  <c r="Q59" i="2"/>
  <c r="R60" i="2"/>
  <c r="Q61" i="2"/>
  <c r="R62" i="2"/>
  <c r="Q63" i="2"/>
  <c r="R64" i="2"/>
  <c r="Q65" i="2"/>
  <c r="R66" i="2"/>
  <c r="Q67" i="2"/>
  <c r="R68" i="2"/>
  <c r="Q69" i="2"/>
  <c r="R70" i="2"/>
  <c r="Q71" i="2"/>
  <c r="R72" i="2"/>
  <c r="Q73" i="2"/>
  <c r="R74" i="2"/>
  <c r="Q75" i="2"/>
  <c r="R76" i="2"/>
  <c r="Q77" i="2"/>
  <c r="R78" i="2"/>
  <c r="Q79" i="2"/>
  <c r="R80" i="2"/>
  <c r="Q81" i="2"/>
  <c r="R82" i="2"/>
  <c r="Q83" i="2"/>
  <c r="R84" i="2"/>
  <c r="Q85" i="2"/>
  <c r="R86" i="2"/>
  <c r="Q87" i="2"/>
  <c r="R88" i="2"/>
  <c r="Q89" i="2"/>
  <c r="R90" i="2"/>
  <c r="Q91" i="2"/>
  <c r="R92" i="2"/>
  <c r="Q93" i="2"/>
  <c r="R94" i="2"/>
  <c r="Q95" i="2"/>
  <c r="R96" i="2"/>
  <c r="Q97" i="2"/>
  <c r="R98" i="2"/>
  <c r="Q99" i="2"/>
  <c r="R100" i="2"/>
  <c r="Q101" i="2"/>
  <c r="R102" i="2"/>
  <c r="Q103" i="2"/>
  <c r="R104" i="2"/>
  <c r="Q105" i="2"/>
  <c r="R106" i="2"/>
  <c r="Q107" i="2"/>
  <c r="R108" i="2"/>
  <c r="Q109" i="2"/>
  <c r="R110" i="2"/>
  <c r="Q111" i="2"/>
  <c r="R112" i="2"/>
  <c r="Q113" i="2"/>
  <c r="R114" i="2"/>
  <c r="Q115" i="2"/>
  <c r="R116" i="2"/>
  <c r="Q117" i="2"/>
  <c r="R118" i="2"/>
  <c r="Q119" i="2"/>
  <c r="R120" i="2"/>
  <c r="Q121" i="2"/>
  <c r="R122" i="2"/>
  <c r="Q123" i="2"/>
  <c r="R124" i="2"/>
  <c r="Q125" i="2"/>
  <c r="R126" i="2"/>
  <c r="Q127" i="2"/>
  <c r="R128" i="2"/>
  <c r="Q129" i="2"/>
  <c r="R130" i="2"/>
  <c r="Q131" i="2"/>
  <c r="R132" i="2"/>
  <c r="Q133" i="2"/>
  <c r="R134" i="2"/>
  <c r="Q135" i="2"/>
  <c r="R136" i="2"/>
  <c r="Q137" i="2"/>
  <c r="R138" i="2"/>
  <c r="Q139" i="2"/>
  <c r="R140" i="2"/>
  <c r="Q141" i="2"/>
  <c r="R142" i="2"/>
  <c r="Q143" i="2"/>
  <c r="R144" i="2"/>
  <c r="Q145" i="2"/>
  <c r="R146" i="2"/>
  <c r="Q147" i="2"/>
  <c r="R148" i="2"/>
  <c r="Q149" i="2"/>
  <c r="R150" i="2"/>
  <c r="Q151" i="2"/>
  <c r="R152" i="2"/>
  <c r="Q153" i="2"/>
  <c r="R154" i="2"/>
  <c r="Q155" i="2"/>
  <c r="R156" i="2"/>
  <c r="Q157" i="2"/>
  <c r="R158" i="2"/>
  <c r="Q159" i="2"/>
  <c r="R160" i="2"/>
  <c r="Q161" i="2"/>
  <c r="R162" i="2"/>
  <c r="Q163" i="2"/>
  <c r="R164" i="2"/>
  <c r="Q165" i="2"/>
  <c r="R166" i="2"/>
  <c r="Q167" i="2"/>
  <c r="R168" i="2"/>
  <c r="Q169" i="2"/>
  <c r="R170" i="2"/>
  <c r="Q171" i="2"/>
  <c r="R172" i="2"/>
  <c r="Q173" i="2"/>
  <c r="R174" i="2"/>
  <c r="Q175" i="2"/>
  <c r="R176" i="2"/>
  <c r="Q177" i="2"/>
  <c r="R178" i="2"/>
  <c r="Q179" i="2"/>
  <c r="R180" i="2"/>
  <c r="Q181" i="2"/>
  <c r="R182" i="2"/>
  <c r="Q183" i="2"/>
  <c r="R184" i="2"/>
  <c r="Q185" i="2"/>
  <c r="R186" i="2"/>
  <c r="Q187" i="2"/>
  <c r="R188" i="2"/>
  <c r="Q189" i="2"/>
  <c r="R190" i="2"/>
  <c r="Q191" i="2"/>
  <c r="R192" i="2"/>
  <c r="Q193" i="2"/>
  <c r="R194" i="2"/>
  <c r="Q195" i="2"/>
  <c r="R196" i="2"/>
  <c r="Q197" i="2"/>
  <c r="R198" i="2"/>
  <c r="Q199" i="2"/>
  <c r="R200" i="2"/>
  <c r="Q201" i="2"/>
  <c r="R202" i="2"/>
  <c r="Q203" i="2"/>
  <c r="R204" i="2"/>
  <c r="Q205" i="2"/>
  <c r="R206" i="2"/>
  <c r="Q207" i="2"/>
  <c r="R208" i="2"/>
  <c r="Q209" i="2"/>
  <c r="R210" i="2"/>
  <c r="Q211" i="2"/>
  <c r="R212" i="2"/>
  <c r="Q213" i="2"/>
  <c r="R214" i="2"/>
  <c r="Q215" i="2"/>
  <c r="R216" i="2"/>
  <c r="Q217" i="2"/>
  <c r="R218" i="2"/>
  <c r="Q219" i="2"/>
  <c r="R220" i="2"/>
  <c r="Q221" i="2"/>
  <c r="R222" i="2"/>
  <c r="Q223" i="2"/>
  <c r="R224" i="2"/>
  <c r="Q225" i="2"/>
  <c r="R226" i="2"/>
  <c r="Q227" i="2"/>
  <c r="R228" i="2"/>
  <c r="Q229" i="2"/>
  <c r="R230" i="2"/>
  <c r="Q231" i="2"/>
  <c r="R232" i="2"/>
  <c r="Q233" i="2"/>
  <c r="R234" i="2"/>
  <c r="Q235" i="2"/>
  <c r="R236" i="2"/>
  <c r="Q237" i="2"/>
  <c r="R238" i="2"/>
  <c r="Q239" i="2"/>
  <c r="R240" i="2"/>
  <c r="Q241" i="2"/>
  <c r="R242" i="2"/>
  <c r="Q243" i="2"/>
  <c r="R244" i="2"/>
  <c r="Q245" i="2"/>
  <c r="R246" i="2"/>
  <c r="Q247" i="2"/>
  <c r="R248" i="2"/>
  <c r="Q249" i="2"/>
  <c r="R250" i="2"/>
  <c r="Q251" i="2"/>
  <c r="R252" i="2"/>
  <c r="Q253" i="2"/>
  <c r="R254" i="2"/>
  <c r="Q255" i="2"/>
  <c r="R256" i="2"/>
  <c r="Q257" i="2"/>
  <c r="R258" i="2"/>
  <c r="Q259" i="2"/>
  <c r="R260" i="2"/>
  <c r="Q261" i="2"/>
  <c r="R262" i="2"/>
  <c r="Q263" i="2"/>
  <c r="R264" i="2"/>
  <c r="Q265" i="2"/>
  <c r="R266" i="2"/>
  <c r="Q267" i="2"/>
  <c r="R268" i="2"/>
  <c r="Q269" i="2"/>
  <c r="R270" i="2"/>
  <c r="Q271" i="2"/>
  <c r="R272" i="2"/>
  <c r="Q273" i="2"/>
  <c r="R274" i="2"/>
  <c r="Q275" i="2"/>
  <c r="R276" i="2"/>
  <c r="Q277" i="2"/>
  <c r="R278" i="2"/>
  <c r="Q279" i="2"/>
  <c r="R280" i="2"/>
  <c r="Q281" i="2"/>
  <c r="R282" i="2"/>
  <c r="Q283" i="2"/>
  <c r="R284" i="2"/>
  <c r="Q285" i="2"/>
  <c r="R286" i="2"/>
  <c r="Q287" i="2"/>
  <c r="R288" i="2"/>
  <c r="Q289" i="2"/>
  <c r="R290" i="2"/>
  <c r="Q291" i="2"/>
  <c r="R292" i="2"/>
  <c r="Q293" i="2"/>
  <c r="R294" i="2"/>
  <c r="Q295" i="2"/>
  <c r="R296" i="2"/>
  <c r="Q297" i="2"/>
  <c r="R298" i="2"/>
  <c r="Q299" i="2"/>
  <c r="R300" i="2"/>
  <c r="Q301" i="2"/>
  <c r="R302" i="2"/>
  <c r="Q303" i="2"/>
  <c r="R304" i="2"/>
  <c r="Q305" i="2"/>
  <c r="R306" i="2"/>
  <c r="Q307" i="2"/>
  <c r="R308" i="2"/>
  <c r="Q309" i="2"/>
  <c r="R310" i="2"/>
  <c r="Q311" i="2"/>
  <c r="R312" i="2"/>
  <c r="Q313" i="2"/>
  <c r="R314" i="2"/>
  <c r="Q315" i="2"/>
  <c r="R316" i="2"/>
  <c r="Q317" i="2"/>
  <c r="R318" i="2"/>
  <c r="Q319" i="2"/>
  <c r="R320" i="2"/>
  <c r="Q321" i="2"/>
  <c r="R322" i="2"/>
  <c r="Q323" i="2"/>
  <c r="R324" i="2"/>
  <c r="Q325" i="2"/>
  <c r="R326" i="2"/>
  <c r="Q327" i="2"/>
  <c r="R328" i="2"/>
  <c r="Q329" i="2"/>
  <c r="R330" i="2"/>
  <c r="Q331" i="2"/>
  <c r="R332" i="2"/>
  <c r="Q333" i="2"/>
  <c r="R334" i="2"/>
  <c r="Q335" i="2"/>
  <c r="R336" i="2"/>
  <c r="Q337" i="2"/>
  <c r="R338" i="2"/>
  <c r="Q339" i="2"/>
  <c r="R340" i="2"/>
  <c r="Q341" i="2"/>
  <c r="R342" i="2"/>
  <c r="Q343" i="2"/>
  <c r="R344" i="2"/>
  <c r="Q345" i="2"/>
  <c r="R346" i="2"/>
  <c r="Q347" i="2"/>
  <c r="R348" i="2"/>
  <c r="Q349" i="2"/>
  <c r="R350" i="2"/>
  <c r="Q351" i="2"/>
  <c r="R352" i="2"/>
  <c r="Q353" i="2"/>
  <c r="R354" i="2"/>
  <c r="Q355" i="2"/>
  <c r="R356" i="2"/>
  <c r="Q357" i="2"/>
  <c r="R358" i="2"/>
  <c r="Q359" i="2"/>
  <c r="R360" i="2"/>
  <c r="Q361" i="2"/>
  <c r="R362" i="2"/>
  <c r="Q363" i="2"/>
  <c r="R364" i="2"/>
  <c r="Q365" i="2"/>
  <c r="R366" i="2"/>
  <c r="Q367" i="2"/>
  <c r="R368" i="2"/>
  <c r="Q369" i="2"/>
  <c r="R370" i="2"/>
  <c r="Q371" i="2"/>
  <c r="R372" i="2"/>
  <c r="Q373" i="2"/>
  <c r="R374" i="2"/>
  <c r="Q375" i="2"/>
  <c r="R376" i="2"/>
  <c r="Q377" i="2"/>
  <c r="R378" i="2"/>
  <c r="Q379" i="2"/>
  <c r="R380" i="2"/>
  <c r="Q381" i="2"/>
  <c r="R382" i="2"/>
  <c r="Q383" i="2"/>
  <c r="R384" i="2"/>
  <c r="Q385" i="2"/>
  <c r="R386" i="2"/>
  <c r="Q387" i="2"/>
  <c r="R388" i="2"/>
  <c r="Q389" i="2"/>
  <c r="R390" i="2"/>
  <c r="Q391" i="2"/>
  <c r="R392" i="2"/>
  <c r="Q393" i="2"/>
  <c r="R394" i="2"/>
  <c r="Q395" i="2"/>
  <c r="R396" i="2"/>
  <c r="Q397" i="2"/>
  <c r="R398" i="2"/>
  <c r="Q399" i="2"/>
  <c r="R400" i="2"/>
  <c r="Q401" i="2"/>
  <c r="R402" i="2"/>
  <c r="Q403" i="2"/>
  <c r="R404" i="2"/>
  <c r="R409" i="2"/>
  <c r="Q409" i="2"/>
  <c r="R413" i="2"/>
  <c r="Q413" i="2"/>
  <c r="R417" i="2"/>
  <c r="Q417" i="2"/>
  <c r="R421" i="2"/>
  <c r="Q421" i="2"/>
  <c r="R425" i="2"/>
  <c r="Q425" i="2"/>
  <c r="R429" i="2"/>
  <c r="Q429" i="2"/>
  <c r="R433" i="2"/>
  <c r="Q433" i="2"/>
  <c r="R437" i="2"/>
  <c r="Q437" i="2"/>
  <c r="R441" i="2"/>
  <c r="Q441" i="2"/>
  <c r="R445" i="2"/>
  <c r="Q445" i="2"/>
  <c r="R449" i="2"/>
  <c r="Q449" i="2"/>
  <c r="R453" i="2"/>
  <c r="Q453" i="2"/>
  <c r="R457" i="2"/>
  <c r="Q457" i="2"/>
  <c r="R406" i="2"/>
  <c r="S407" i="2"/>
  <c r="R408" i="2"/>
  <c r="S409" i="2"/>
  <c r="R410" i="2"/>
  <c r="S411" i="2"/>
  <c r="R412" i="2"/>
  <c r="S413" i="2"/>
  <c r="R414" i="2"/>
  <c r="S415" i="2"/>
  <c r="R416" i="2"/>
  <c r="S417" i="2"/>
  <c r="R418" i="2"/>
  <c r="S419" i="2"/>
  <c r="R420" i="2"/>
  <c r="S421" i="2"/>
  <c r="R422" i="2"/>
  <c r="S423" i="2"/>
  <c r="R424" i="2"/>
  <c r="S425" i="2"/>
  <c r="R426" i="2"/>
  <c r="S427" i="2"/>
  <c r="R428" i="2"/>
  <c r="S429" i="2"/>
  <c r="R430" i="2"/>
  <c r="S431" i="2"/>
  <c r="R432" i="2"/>
  <c r="S433" i="2"/>
  <c r="R434" i="2"/>
  <c r="S435" i="2"/>
  <c r="R436" i="2"/>
  <c r="S437" i="2"/>
  <c r="R438" i="2"/>
  <c r="S439" i="2"/>
  <c r="R440" i="2"/>
  <c r="S441" i="2"/>
  <c r="R442" i="2"/>
  <c r="S443" i="2"/>
  <c r="R444" i="2"/>
  <c r="S445" i="2"/>
  <c r="R446" i="2"/>
  <c r="S447" i="2"/>
  <c r="R448" i="2"/>
  <c r="S449" i="2"/>
  <c r="R450" i="2"/>
  <c r="S451" i="2"/>
  <c r="R452" i="2"/>
  <c r="S453" i="2"/>
  <c r="R454" i="2"/>
  <c r="S455" i="2"/>
  <c r="R456" i="2"/>
  <c r="S457" i="2"/>
  <c r="R458" i="2"/>
  <c r="S459" i="2"/>
  <c r="P961" i="2"/>
  <c r="S961" i="2"/>
  <c r="Q974" i="2"/>
  <c r="R974" i="2"/>
  <c r="S460" i="2"/>
  <c r="S462" i="2"/>
  <c r="S464" i="2"/>
  <c r="S466" i="2"/>
  <c r="S468" i="2"/>
  <c r="S470" i="2"/>
  <c r="S472" i="2"/>
  <c r="S474" i="2"/>
  <c r="S476" i="2"/>
  <c r="S478" i="2"/>
  <c r="S480" i="2"/>
  <c r="S482" i="2"/>
  <c r="S484" i="2"/>
  <c r="S486" i="2"/>
  <c r="S488" i="2"/>
  <c r="S490" i="2"/>
  <c r="S492" i="2"/>
  <c r="S494" i="2"/>
  <c r="S496" i="2"/>
  <c r="S498" i="2"/>
  <c r="S500" i="2"/>
  <c r="S502" i="2"/>
  <c r="S504" i="2"/>
  <c r="S506" i="2"/>
  <c r="S508" i="2"/>
  <c r="S510" i="2"/>
  <c r="S512" i="2"/>
  <c r="S514" i="2"/>
  <c r="S516" i="2"/>
  <c r="S518" i="2"/>
  <c r="S520" i="2"/>
  <c r="S522" i="2"/>
  <c r="S524" i="2"/>
  <c r="S526" i="2"/>
  <c r="S528" i="2"/>
  <c r="S530" i="2"/>
  <c r="S532" i="2"/>
  <c r="S534" i="2"/>
  <c r="S536" i="2"/>
  <c r="S538" i="2"/>
  <c r="S540" i="2"/>
  <c r="S542" i="2"/>
  <c r="S544" i="2"/>
  <c r="S546" i="2"/>
  <c r="S548" i="2"/>
  <c r="S550" i="2"/>
  <c r="S552" i="2"/>
  <c r="S554" i="2"/>
  <c r="S556" i="2"/>
  <c r="S558" i="2"/>
  <c r="S560" i="2"/>
  <c r="S562" i="2"/>
  <c r="S564" i="2"/>
  <c r="S566" i="2"/>
  <c r="S568" i="2"/>
  <c r="S570" i="2"/>
  <c r="S572" i="2"/>
  <c r="S574" i="2"/>
  <c r="S576" i="2"/>
  <c r="S578" i="2"/>
  <c r="S580" i="2"/>
  <c r="S582" i="2"/>
  <c r="S584" i="2"/>
  <c r="S586" i="2"/>
  <c r="S588" i="2"/>
  <c r="S590" i="2"/>
  <c r="S592" i="2"/>
  <c r="S594" i="2"/>
  <c r="S596" i="2"/>
  <c r="S598" i="2"/>
  <c r="S600" i="2"/>
  <c r="S602" i="2"/>
  <c r="S604" i="2"/>
  <c r="S606" i="2"/>
  <c r="S608" i="2"/>
  <c r="S610" i="2"/>
  <c r="S612" i="2"/>
  <c r="S614" i="2"/>
  <c r="S616" i="2"/>
  <c r="S618" i="2"/>
  <c r="S620" i="2"/>
  <c r="S622" i="2"/>
  <c r="S624" i="2"/>
  <c r="S626" i="2"/>
  <c r="S628" i="2"/>
  <c r="S630" i="2"/>
  <c r="S632" i="2"/>
  <c r="S634" i="2"/>
  <c r="S636" i="2"/>
  <c r="S638" i="2"/>
  <c r="S640" i="2"/>
  <c r="S642" i="2"/>
  <c r="S644" i="2"/>
  <c r="S646" i="2"/>
  <c r="S648" i="2"/>
  <c r="S650" i="2"/>
  <c r="S652" i="2"/>
  <c r="S654" i="2"/>
  <c r="S656" i="2"/>
  <c r="S658" i="2"/>
  <c r="S660" i="2"/>
  <c r="S662" i="2"/>
  <c r="S664" i="2"/>
  <c r="S666" i="2"/>
  <c r="S668" i="2"/>
  <c r="S670" i="2"/>
  <c r="S672" i="2"/>
  <c r="S674" i="2"/>
  <c r="S676" i="2"/>
  <c r="S678" i="2"/>
  <c r="S680" i="2"/>
  <c r="S682" i="2"/>
  <c r="S684" i="2"/>
  <c r="S686" i="2"/>
  <c r="S688" i="2"/>
  <c r="S690" i="2"/>
  <c r="S692" i="2"/>
  <c r="S694" i="2"/>
  <c r="S696" i="2"/>
  <c r="S698" i="2"/>
  <c r="S700" i="2"/>
  <c r="S702" i="2"/>
  <c r="S704" i="2"/>
  <c r="S706" i="2"/>
  <c r="S708" i="2"/>
  <c r="S710" i="2"/>
  <c r="S712" i="2"/>
  <c r="S714" i="2"/>
  <c r="S716" i="2"/>
  <c r="S718" i="2"/>
  <c r="S720" i="2"/>
  <c r="S722" i="2"/>
  <c r="S724" i="2"/>
  <c r="S726" i="2"/>
  <c r="S728" i="2"/>
  <c r="S730" i="2"/>
  <c r="S732" i="2"/>
  <c r="S734" i="2"/>
  <c r="S736" i="2"/>
  <c r="S738" i="2"/>
  <c r="S740" i="2"/>
  <c r="S742" i="2"/>
  <c r="S744" i="2"/>
  <c r="S746" i="2"/>
  <c r="S748" i="2"/>
  <c r="S750" i="2"/>
  <c r="S752" i="2"/>
  <c r="S754" i="2"/>
  <c r="S756" i="2"/>
  <c r="S758" i="2"/>
  <c r="S760" i="2"/>
  <c r="S762" i="2"/>
  <c r="S764" i="2"/>
  <c r="P764" i="2"/>
  <c r="Q966" i="2"/>
  <c r="R966" i="2"/>
  <c r="P969" i="2"/>
  <c r="S969" i="2"/>
  <c r="S765" i="2"/>
  <c r="S767" i="2"/>
  <c r="S769" i="2"/>
  <c r="S771" i="2"/>
  <c r="S773" i="2"/>
  <c r="S775" i="2"/>
  <c r="S777" i="2"/>
  <c r="S779" i="2"/>
  <c r="S781" i="2"/>
  <c r="S783" i="2"/>
  <c r="S785" i="2"/>
  <c r="S787" i="2"/>
  <c r="S789" i="2"/>
  <c r="S791" i="2"/>
  <c r="S793" i="2"/>
  <c r="S795" i="2"/>
  <c r="S797" i="2"/>
  <c r="S799" i="2"/>
  <c r="S801" i="2"/>
  <c r="S803" i="2"/>
  <c r="S805" i="2"/>
  <c r="S807" i="2"/>
  <c r="S809" i="2"/>
  <c r="S811" i="2"/>
  <c r="S813" i="2"/>
  <c r="S815" i="2"/>
  <c r="S817" i="2"/>
  <c r="S819" i="2"/>
  <c r="S821" i="2"/>
  <c r="S823" i="2"/>
  <c r="S825" i="2"/>
  <c r="S827" i="2"/>
  <c r="S829" i="2"/>
  <c r="S831" i="2"/>
  <c r="S833" i="2"/>
  <c r="S835" i="2"/>
  <c r="S837" i="2"/>
  <c r="S839" i="2"/>
  <c r="S841" i="2"/>
  <c r="S843" i="2"/>
  <c r="S845" i="2"/>
  <c r="S847" i="2"/>
  <c r="S849" i="2"/>
  <c r="S851" i="2"/>
  <c r="S853" i="2"/>
  <c r="S855" i="2"/>
  <c r="S857" i="2"/>
  <c r="S859" i="2"/>
  <c r="S861" i="2"/>
  <c r="S863" i="2"/>
  <c r="S865" i="2"/>
  <c r="S867" i="2"/>
  <c r="S869" i="2"/>
  <c r="S871" i="2"/>
  <c r="S873" i="2"/>
  <c r="S875" i="2"/>
  <c r="S877" i="2"/>
  <c r="S879" i="2"/>
  <c r="S881" i="2"/>
  <c r="S883" i="2"/>
  <c r="S885" i="2"/>
  <c r="S887" i="2"/>
  <c r="S889" i="2"/>
  <c r="S891" i="2"/>
  <c r="S893" i="2"/>
  <c r="S895" i="2"/>
  <c r="S897" i="2"/>
  <c r="S899" i="2"/>
  <c r="S901" i="2"/>
  <c r="S903" i="2"/>
  <c r="S905" i="2"/>
  <c r="P905" i="2"/>
  <c r="Q962" i="2"/>
  <c r="R962" i="2"/>
  <c r="R965" i="2"/>
  <c r="Q965" i="2"/>
  <c r="Q970" i="2"/>
  <c r="R970" i="2"/>
  <c r="R973" i="2"/>
  <c r="Q973" i="2"/>
  <c r="S977" i="2"/>
  <c r="S981" i="2"/>
  <c r="S985" i="2"/>
  <c r="S989" i="2"/>
  <c r="S993" i="2"/>
  <c r="S997" i="2"/>
  <c r="S907" i="2"/>
  <c r="S909" i="2"/>
  <c r="S911" i="2"/>
  <c r="S913" i="2"/>
  <c r="S915" i="2"/>
  <c r="S917" i="2"/>
  <c r="S919" i="2"/>
  <c r="S921" i="2"/>
  <c r="S923" i="2"/>
  <c r="S925" i="2"/>
  <c r="S927" i="2"/>
  <c r="S929" i="2"/>
  <c r="S931" i="2"/>
  <c r="S933" i="2"/>
  <c r="S935" i="2"/>
  <c r="S937" i="2"/>
  <c r="S939" i="2"/>
  <c r="S941" i="2"/>
  <c r="S943" i="2"/>
  <c r="S945" i="2"/>
  <c r="S947" i="2"/>
  <c r="S949" i="2"/>
  <c r="S951" i="2"/>
  <c r="S953" i="2"/>
  <c r="S955" i="2"/>
  <c r="S957" i="2"/>
  <c r="S959" i="2"/>
  <c r="S963" i="2"/>
  <c r="S967" i="2"/>
  <c r="S971" i="2"/>
  <c r="S975" i="2"/>
  <c r="Q977" i="2"/>
  <c r="R978" i="2"/>
  <c r="S979" i="2"/>
  <c r="Q981" i="2"/>
  <c r="R982" i="2"/>
  <c r="S983" i="2"/>
  <c r="Q985" i="2"/>
  <c r="R986" i="2"/>
  <c r="S987" i="2"/>
  <c r="Q989" i="2"/>
  <c r="R990" i="2"/>
  <c r="S991" i="2"/>
  <c r="Q993" i="2"/>
  <c r="R994" i="2"/>
  <c r="S995" i="2"/>
  <c r="Q997" i="2"/>
  <c r="R998" i="2"/>
  <c r="S999" i="2"/>
  <c r="R905" i="2" l="1"/>
  <c r="Q905" i="2"/>
  <c r="Q764" i="2"/>
  <c r="R764" i="2"/>
  <c r="Q9" i="2"/>
  <c r="R9" i="2"/>
  <c r="Q5" i="2"/>
  <c r="R5" i="2"/>
  <c r="Q7" i="2"/>
  <c r="R7" i="2"/>
  <c r="R969" i="2"/>
  <c r="Q969" i="2"/>
  <c r="R961" i="2"/>
  <c r="Q961" i="2"/>
  <c r="S3" i="2"/>
  <c r="P3" i="2"/>
  <c r="R405" i="2"/>
  <c r="Q405" i="2"/>
  <c r="AH17" i="2" l="1"/>
  <c r="Q3" i="2"/>
  <c r="R3" i="2"/>
  <c r="AH18" i="2" s="1"/>
  <c r="AH15" i="2"/>
  <c r="AH14" i="2"/>
  <c r="AH13" i="2"/>
</calcChain>
</file>

<file path=xl/sharedStrings.xml><?xml version="1.0" encoding="utf-8"?>
<sst xmlns="http://schemas.openxmlformats.org/spreadsheetml/2006/main" count="152" uniqueCount="118">
  <si>
    <t>INVENTAIRES &amp; BLIND COUNTS — Écarts • Causes • Actions</t>
  </si>
  <si>
    <t>Entrepôt/Site</t>
  </si>
  <si>
    <t>Zone/Allée</t>
  </si>
  <si>
    <t>Emplacement (Bin)</t>
  </si>
  <si>
    <t>SKU / Code article</t>
  </si>
  <si>
    <t>Désignation</t>
  </si>
  <si>
    <t>UOM</t>
  </si>
  <si>
    <t>Classe ABC</t>
  </si>
  <si>
    <t>Valeur unitaire</t>
  </si>
  <si>
    <t>Stock théorique</t>
  </si>
  <si>
    <t>Blind count #1</t>
  </si>
  <si>
    <t>Blind count #2</t>
  </si>
  <si>
    <t>Écart Blind1–Blind2</t>
  </si>
  <si>
    <t>Concordance blind (auto)</t>
  </si>
  <si>
    <t>Compte arbitrage</t>
  </si>
  <si>
    <t>Quantité validée (auto)</t>
  </si>
  <si>
    <t>Écart final vs théorique</t>
  </si>
  <si>
    <t>Écart %</t>
  </si>
  <si>
    <t>Écart valeur</t>
  </si>
  <si>
    <t>Catégorie d’écart (auto)</t>
  </si>
  <si>
    <t>Cause racine</t>
  </si>
  <si>
    <t>Détail cause/notes</t>
  </si>
  <si>
    <t>Action corrective</t>
  </si>
  <si>
    <t>Statut action</t>
  </si>
  <si>
    <t>Échéance</t>
  </si>
  <si>
    <t>Responsable</t>
  </si>
  <si>
    <t>Preuve (doc/photo)</t>
  </si>
  <si>
    <t>Lot/Batch</t>
  </si>
  <si>
    <t>Date comptage</t>
  </si>
  <si>
    <t>Compteur 1</t>
  </si>
  <si>
    <t>Compteur 2</t>
  </si>
  <si>
    <t>Arbitre</t>
  </si>
  <si>
    <t>Paramètres</t>
  </si>
  <si>
    <t>WH-A</t>
  </si>
  <si>
    <t>A1</t>
  </si>
  <si>
    <t>BIN-001</t>
  </si>
  <si>
    <t>SKU-0001</t>
  </si>
  <si>
    <t>Boîte 250g</t>
  </si>
  <si>
    <t>PCS</t>
  </si>
  <si>
    <t>A</t>
  </si>
  <si>
    <t>Non planifiée</t>
  </si>
  <si>
    <t>TL Stock</t>
  </si>
  <si>
    <t>LOT-A1</t>
  </si>
  <si>
    <t>Ali</t>
  </si>
  <si>
    <t>Nadia</t>
  </si>
  <si>
    <t>Tolérance blind absolue (pcs)</t>
  </si>
  <si>
    <t>BIN-002</t>
  </si>
  <si>
    <t>SKU-0002</t>
  </si>
  <si>
    <t>Sachet 1kg</t>
  </si>
  <si>
    <t>B</t>
  </si>
  <si>
    <t>En cours</t>
  </si>
  <si>
    <t>LOT-B2</t>
  </si>
  <si>
    <t>Youssef</t>
  </si>
  <si>
    <t>Tolérance blind % du stock théorique</t>
  </si>
  <si>
    <t>A2</t>
  </si>
  <si>
    <t>BIN-010</t>
  </si>
  <si>
    <t>SKU-0500</t>
  </si>
  <si>
    <t>Carton 10u</t>
  </si>
  <si>
    <t>CTN</t>
  </si>
  <si>
    <t>C</t>
  </si>
  <si>
    <t>Planifiée</t>
  </si>
  <si>
    <t>Supply</t>
  </si>
  <si>
    <t>LOT-C1</t>
  </si>
  <si>
    <t>Mina</t>
  </si>
  <si>
    <t>Omar</t>
  </si>
  <si>
    <t>Tolérance % par classe ABC</t>
  </si>
  <si>
    <t>A3</t>
  </si>
  <si>
    <t>BIN-020</t>
  </si>
  <si>
    <t>SKU-0420</t>
  </si>
  <si>
    <t>Capuchon bleu</t>
  </si>
  <si>
    <t>LOT-A2</t>
  </si>
  <si>
    <t>Fatima</t>
  </si>
  <si>
    <t>Samir</t>
  </si>
  <si>
    <t>Rachid</t>
  </si>
  <si>
    <t>Classe</t>
  </si>
  <si>
    <t>Tol%</t>
  </si>
  <si>
    <t>WH-B</t>
  </si>
  <si>
    <t>B1</t>
  </si>
  <si>
    <t>BIN-030</t>
  </si>
  <si>
    <t>SKU-0110</t>
  </si>
  <si>
    <t>Bouchon 28mm</t>
  </si>
  <si>
    <t>Réception non enregistrée</t>
  </si>
  <si>
    <t>Créer entrée réception</t>
  </si>
  <si>
    <t>Logistique</t>
  </si>
  <si>
    <t>LOT-NULL</t>
  </si>
  <si>
    <t>Hana</t>
  </si>
  <si>
    <t>BIN-031</t>
  </si>
  <si>
    <t>SKU-0220</t>
  </si>
  <si>
    <t>Étiquette X</t>
  </si>
  <si>
    <t>ROL</t>
  </si>
  <si>
    <t>Clôturée</t>
  </si>
  <si>
    <t>Qualité</t>
  </si>
  <si>
    <t>LOT-ET1</t>
  </si>
  <si>
    <t>WH-C</t>
  </si>
  <si>
    <t>C5</t>
  </si>
  <si>
    <t>BIN-100</t>
  </si>
  <si>
    <t>SKU-0900</t>
  </si>
  <si>
    <t>Tube 50ml</t>
  </si>
  <si>
    <t>Prod</t>
  </si>
  <si>
    <t>LOT-T50</t>
  </si>
  <si>
    <t>Yassine</t>
  </si>
  <si>
    <t>Kamal</t>
  </si>
  <si>
    <t>C6</t>
  </si>
  <si>
    <t>BIN-101</t>
  </si>
  <si>
    <t>SKU-0901</t>
  </si>
  <si>
    <t>Tube 100ml</t>
  </si>
  <si>
    <t>LOT-T100</t>
  </si>
  <si>
    <t>Synthèse Inventaire (auto)</t>
  </si>
  <si>
    <t>Lignes OK</t>
  </si>
  <si>
    <t>Lignes Mineur</t>
  </si>
  <si>
    <t>Lignes Majeur</t>
  </si>
  <si>
    <t>% Concordance blind</t>
  </si>
  <si>
    <t>Écart qty total (abs)</t>
  </si>
  <si>
    <t>Écart valeur total (abs)</t>
  </si>
  <si>
    <t>Actions en retard</t>
  </si>
  <si>
    <t>Actions ouvertes</t>
  </si>
  <si>
    <t>Arbitrages requis</t>
  </si>
  <si>
    <t>Actions clôturées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</si>
</sst>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1"/>
      <color rgb="FFFFFFFF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1D4E89"/>
        <bgColor rgb="FF1D4E89"/>
      </patternFill>
    </fill>
    <fill>
      <patternFill patternType="solid">
        <fgColor rgb="FF2F75B5"/>
        <bgColor rgb="FF2F75B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0" xfId="0" applyFont="1" applyFill="1" applyAlignment="1">
      <alignment horizontal="center" vertical="center" wrapText="1"/>
    </xf>
    <xf numFmtId="0" fontId="3" fillId="0" borderId="0" xfId="0" applyFont="1"/>
    <xf numFmtId="0" fontId="1" fillId="2" borderId="0" xfId="0" applyFont="1" applyFill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5">
    <dxf>
      <fill>
        <patternFill patternType="solid">
          <fgColor rgb="FFFFC7CE"/>
          <bgColor rgb="FFFFC7CE"/>
        </patternFill>
      </fill>
    </dxf>
    <dxf>
      <fill>
        <patternFill patternType="solid">
          <fgColor rgb="FFC6EFCE"/>
          <bgColor rgb="FFC6EFCE"/>
        </patternFill>
      </fill>
    </dxf>
    <dxf>
      <fill>
        <patternFill patternType="solid">
          <fgColor rgb="FFC6EFCE"/>
          <bgColor rgb="FFC6EFCE"/>
        </patternFill>
      </fill>
    </dxf>
    <dxf>
      <fill>
        <patternFill patternType="solid">
          <fgColor rgb="FFFFEB9C"/>
          <bgColor rgb="FFFFEB9C"/>
        </patternFill>
      </fill>
    </dxf>
    <dxf>
      <fill>
        <patternFill patternType="solid">
          <fgColor rgb="FFFFC7CE"/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Inv_Blind" displayName="Inv_Blind" ref="A2:AE80">
  <autoFilter ref="A2:AE80" xr:uid="{00000000-0009-0000-0100-000001000000}"/>
  <tableColumns count="31">
    <tableColumn id="1" xr3:uid="{00000000-0010-0000-0000-000001000000}" name="Entrepôt/Site"/>
    <tableColumn id="2" xr3:uid="{00000000-0010-0000-0000-000002000000}" name="Zone/Allée"/>
    <tableColumn id="3" xr3:uid="{00000000-0010-0000-0000-000003000000}" name="Emplacement (Bin)"/>
    <tableColumn id="4" xr3:uid="{00000000-0010-0000-0000-000004000000}" name="SKU / Code article"/>
    <tableColumn id="5" xr3:uid="{00000000-0010-0000-0000-000005000000}" name="Désignation"/>
    <tableColumn id="6" xr3:uid="{00000000-0010-0000-0000-000006000000}" name="UOM"/>
    <tableColumn id="7" xr3:uid="{00000000-0010-0000-0000-000007000000}" name="Classe ABC"/>
    <tableColumn id="8" xr3:uid="{00000000-0010-0000-0000-000008000000}" name="Valeur unitaire"/>
    <tableColumn id="9" xr3:uid="{00000000-0010-0000-0000-000009000000}" name="Stock théorique"/>
    <tableColumn id="10" xr3:uid="{00000000-0010-0000-0000-00000A000000}" name="Blind count #1"/>
    <tableColumn id="11" xr3:uid="{00000000-0010-0000-0000-00000B000000}" name="Blind count #2"/>
    <tableColumn id="12" xr3:uid="{00000000-0010-0000-0000-00000C000000}" name="Écart Blind1–Blind2"/>
    <tableColumn id="13" xr3:uid="{00000000-0010-0000-0000-00000D000000}" name="Concordance blind (auto)"/>
    <tableColumn id="14" xr3:uid="{00000000-0010-0000-0000-00000E000000}" name="Compte arbitrage"/>
    <tableColumn id="15" xr3:uid="{00000000-0010-0000-0000-00000F000000}" name="Quantité validée (auto)"/>
    <tableColumn id="16" xr3:uid="{00000000-0010-0000-0000-000010000000}" name="Écart final vs théorique"/>
    <tableColumn id="17" xr3:uid="{00000000-0010-0000-0000-000011000000}" name="Écart %"/>
    <tableColumn id="18" xr3:uid="{00000000-0010-0000-0000-000012000000}" name="Écart valeur"/>
    <tableColumn id="19" xr3:uid="{00000000-0010-0000-0000-000013000000}" name="Catégorie d’écart (auto)"/>
    <tableColumn id="20" xr3:uid="{00000000-0010-0000-0000-000014000000}" name="Cause racine"/>
    <tableColumn id="21" xr3:uid="{00000000-0010-0000-0000-000015000000}" name="Détail cause/notes"/>
    <tableColumn id="22" xr3:uid="{00000000-0010-0000-0000-000016000000}" name="Action corrective"/>
    <tableColumn id="23" xr3:uid="{00000000-0010-0000-0000-000017000000}" name="Statut action"/>
    <tableColumn id="24" xr3:uid="{00000000-0010-0000-0000-000018000000}" name="Échéance"/>
    <tableColumn id="25" xr3:uid="{00000000-0010-0000-0000-000019000000}" name="Responsable"/>
    <tableColumn id="26" xr3:uid="{00000000-0010-0000-0000-00001A000000}" name="Preuve (doc/photo)"/>
    <tableColumn id="27" xr3:uid="{00000000-0010-0000-0000-00001B000000}" name="Lot/Batch"/>
    <tableColumn id="28" xr3:uid="{00000000-0010-0000-0000-00001C000000}" name="Date comptage"/>
    <tableColumn id="29" xr3:uid="{00000000-0010-0000-0000-00001D000000}" name="Compteur 1"/>
    <tableColumn id="30" xr3:uid="{00000000-0010-0000-0000-00001E000000}" name="Compteur 2"/>
    <tableColumn id="31" xr3:uid="{00000000-0010-0000-0000-00001F000000}" name="Arbitre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/>
  </sheetViews>
  <sheetFormatPr baseColWidth="10" defaultColWidth="9.140625" defaultRowHeight="15" x14ac:dyDescent="0.2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1000"/>
  <sheetViews>
    <sheetView workbookViewId="0">
      <pane ySplit="2" topLeftCell="A3" activePane="bottomLeft" state="frozen"/>
      <selection pane="bottomLeft" activeCell="E19" sqref="E19"/>
    </sheetView>
  </sheetViews>
  <sheetFormatPr baseColWidth="10" defaultColWidth="9.140625" defaultRowHeight="15" x14ac:dyDescent="0.25"/>
  <cols>
    <col min="1" max="1" width="18" customWidth="1"/>
    <col min="2" max="2" width="14" customWidth="1"/>
    <col min="3" max="4" width="18" customWidth="1"/>
    <col min="5" max="5" width="22" customWidth="1"/>
    <col min="6" max="7" width="10" customWidth="1"/>
    <col min="8" max="8" width="14" customWidth="1"/>
    <col min="9" max="9" width="16" customWidth="1"/>
    <col min="10" max="11" width="15" customWidth="1"/>
    <col min="12" max="12" width="18" customWidth="1"/>
    <col min="13" max="13" width="20" customWidth="1"/>
    <col min="14" max="14" width="16" customWidth="1"/>
    <col min="15" max="15" width="18" customWidth="1"/>
    <col min="16" max="16" width="20" customWidth="1"/>
    <col min="17" max="17" width="12" customWidth="1"/>
    <col min="18" max="18" width="14" customWidth="1"/>
    <col min="19" max="19" width="20" customWidth="1"/>
    <col min="20" max="20" width="22" customWidth="1"/>
    <col min="21" max="22" width="26" customWidth="1"/>
    <col min="23" max="23" width="16" customWidth="1"/>
    <col min="24" max="24" width="12" customWidth="1"/>
    <col min="25" max="25" width="16" customWidth="1"/>
    <col min="26" max="26" width="18" customWidth="1"/>
    <col min="27" max="27" width="12" customWidth="1"/>
    <col min="28" max="30" width="14" customWidth="1"/>
    <col min="31" max="31" width="12" customWidth="1"/>
  </cols>
  <sheetData>
    <row r="1" spans="1:37" ht="27.95" customHeight="1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</row>
    <row r="2" spans="1:37" ht="30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G2" s="2" t="s">
        <v>32</v>
      </c>
    </row>
    <row r="3" spans="1:37" x14ac:dyDescent="0.25">
      <c r="A3" t="s">
        <v>33</v>
      </c>
      <c r="B3" t="s">
        <v>34</v>
      </c>
      <c r="C3" t="s">
        <v>35</v>
      </c>
      <c r="D3" t="s">
        <v>36</v>
      </c>
      <c r="E3" t="s">
        <v>37</v>
      </c>
      <c r="F3" t="s">
        <v>38</v>
      </c>
      <c r="G3" t="s">
        <v>39</v>
      </c>
      <c r="H3">
        <v>2.8</v>
      </c>
      <c r="I3">
        <v>100</v>
      </c>
      <c r="J3">
        <v>100</v>
      </c>
      <c r="K3">
        <v>101</v>
      </c>
      <c r="L3">
        <f t="shared" ref="L3:L66" si="0">IF(AND(ISNUMBER(J3),ISNUMBER(K3)),K3-J3,"")</f>
        <v>1</v>
      </c>
      <c r="M3" t="str">
        <f>IF(AND(ISNUMBER(J3),ISNUMBER(K3)),IF(ABS(K3-J3)&lt;=MAX($AH3,ABS($AH4*I3)),"Concordant","Divergent"),"")</f>
        <v>Concordant</v>
      </c>
      <c r="O3">
        <f t="shared" ref="O3:O66" si="1">IF(AND(ISNUMBER(J3),ISNUMBER(K3)),IF(M3="Concordant",ROUND(AVERAGE(J3,K3),3),IF(NOT(ISBLANK(N3)),N3,"")),IF(NOT(ISBLANK(N3)),N3,""))</f>
        <v>100.5</v>
      </c>
      <c r="P3">
        <f t="shared" ref="P3:P66" si="2">IF(ISNUMBER(O3),O3-I3,"")</f>
        <v>0.5</v>
      </c>
      <c r="Q3">
        <f t="shared" ref="Q3:Q66" si="3">IF(AND(ISNUMBER(P3),I3&lt;&gt;0),P3/I3,IF(AND(I3=0,ISNUMBER(O3)),1,""))</f>
        <v>5.0000000000000001E-3</v>
      </c>
      <c r="R3">
        <f t="shared" ref="R3:R66" si="4">IF(ISNUMBER(P3),P3*H3,"")</f>
        <v>1.4</v>
      </c>
      <c r="S3" t="str">
        <f>IF(OR(O3="",I3=""),"",IF(I3=0,IF(O3=0,"OK","Majeur"),IF(ABS((O3-I3)/I3)&lt;=IFERROR(VLOOKUP(G3,$AJ7:AK9,2,FALSE),0.005),"OK",IF(ABS((O3-I3)/I3)&lt;=2*IFERROR(VLOOKUP(G3,$AJ7:AK9,2,FALSE),0.005),"Mineur","Majeur"))))</f>
        <v>Majeur</v>
      </c>
      <c r="W3" t="s">
        <v>40</v>
      </c>
      <c r="Y3" t="s">
        <v>41</v>
      </c>
      <c r="AA3" t="s">
        <v>42</v>
      </c>
      <c r="AC3" t="s">
        <v>43</v>
      </c>
      <c r="AD3" t="s">
        <v>44</v>
      </c>
      <c r="AG3" t="s">
        <v>45</v>
      </c>
      <c r="AH3">
        <v>1</v>
      </c>
    </row>
    <row r="4" spans="1:37" x14ac:dyDescent="0.25">
      <c r="A4" t="s">
        <v>33</v>
      </c>
      <c r="B4" t="s">
        <v>34</v>
      </c>
      <c r="C4" t="s">
        <v>46</v>
      </c>
      <c r="D4" t="s">
        <v>47</v>
      </c>
      <c r="E4" t="s">
        <v>48</v>
      </c>
      <c r="F4" t="s">
        <v>38</v>
      </c>
      <c r="G4" t="s">
        <v>49</v>
      </c>
      <c r="H4">
        <v>4.5</v>
      </c>
      <c r="I4">
        <v>250</v>
      </c>
      <c r="J4">
        <v>240</v>
      </c>
      <c r="K4">
        <v>239</v>
      </c>
      <c r="L4">
        <f t="shared" si="0"/>
        <v>-1</v>
      </c>
      <c r="M4" t="str">
        <f>IF(AND(ISNUMBER(J4),ISNUMBER(K4)),IF(ABS(K4-J4)&lt;=MAX($AH3,ABS($AH4*I4)),"Concordant","Divergent"),"")</f>
        <v>Concordant</v>
      </c>
      <c r="O4">
        <f t="shared" si="1"/>
        <v>239.5</v>
      </c>
      <c r="P4">
        <f t="shared" si="2"/>
        <v>-10.5</v>
      </c>
      <c r="Q4">
        <f t="shared" si="3"/>
        <v>-4.2000000000000003E-2</v>
      </c>
      <c r="R4">
        <f t="shared" si="4"/>
        <v>-47.25</v>
      </c>
      <c r="S4" t="str">
        <f>IF(OR(O4="",I4=""),"",IF(I4=0,IF(O4=0,"OK","Majeur"),IF(ABS((O4-I4)/I4)&lt;=IFERROR(VLOOKUP(G4,$AJ7:AK9,2,FALSE),0.005),"OK",IF(ABS((O4-I4)/I4)&lt;=2*IFERROR(VLOOKUP(G4,$AJ7:AK9,2,FALSE),0.005),"Mineur","Majeur"))))</f>
        <v>Majeur</v>
      </c>
      <c r="W4" t="s">
        <v>50</v>
      </c>
      <c r="Y4" t="s">
        <v>41</v>
      </c>
      <c r="AA4" t="s">
        <v>51</v>
      </c>
      <c r="AC4" t="s">
        <v>43</v>
      </c>
      <c r="AD4" t="s">
        <v>44</v>
      </c>
      <c r="AE4" t="s">
        <v>52</v>
      </c>
      <c r="AG4" t="s">
        <v>53</v>
      </c>
      <c r="AH4">
        <v>0.01</v>
      </c>
    </row>
    <row r="5" spans="1:37" x14ac:dyDescent="0.25">
      <c r="A5" t="s">
        <v>33</v>
      </c>
      <c r="B5" t="s">
        <v>54</v>
      </c>
      <c r="C5" t="s">
        <v>55</v>
      </c>
      <c r="D5" t="s">
        <v>56</v>
      </c>
      <c r="E5" t="s">
        <v>57</v>
      </c>
      <c r="F5" t="s">
        <v>58</v>
      </c>
      <c r="G5" t="s">
        <v>59</v>
      </c>
      <c r="H5">
        <v>18</v>
      </c>
      <c r="I5">
        <v>1000</v>
      </c>
      <c r="J5">
        <v>995</v>
      </c>
      <c r="K5">
        <v>996</v>
      </c>
      <c r="L5">
        <f t="shared" si="0"/>
        <v>1</v>
      </c>
      <c r="M5" t="str">
        <f>IF(AND(ISNUMBER(J5),ISNUMBER(K5)),IF(ABS(K5-J5)&lt;=MAX($AH3,ABS($AH4*I5)),"Concordant","Divergent"),"")</f>
        <v>Concordant</v>
      </c>
      <c r="O5">
        <f t="shared" si="1"/>
        <v>995.5</v>
      </c>
      <c r="P5">
        <f t="shared" si="2"/>
        <v>-4.5</v>
      </c>
      <c r="Q5">
        <f t="shared" si="3"/>
        <v>-4.4999999999999997E-3</v>
      </c>
      <c r="R5">
        <f t="shared" si="4"/>
        <v>-81</v>
      </c>
      <c r="S5" t="str">
        <f>IF(OR(O5="",I5=""),"",IF(I5=0,IF(O5=0,"OK","Majeur"),IF(ABS((O5-I5)/I5)&lt;=IFERROR(VLOOKUP(G5,$AJ7:AK9,2,FALSE),0.005),"OK",IF(ABS((O5-I5)/I5)&lt;=2*IFERROR(VLOOKUP(G5,$AJ7:AK9,2,FALSE),0.005),"Mineur","Majeur"))))</f>
        <v>OK</v>
      </c>
      <c r="W5" t="s">
        <v>60</v>
      </c>
      <c r="Y5" t="s">
        <v>61</v>
      </c>
      <c r="AA5" t="s">
        <v>62</v>
      </c>
      <c r="AC5" t="s">
        <v>63</v>
      </c>
      <c r="AD5" t="s">
        <v>64</v>
      </c>
      <c r="AJ5" t="s">
        <v>65</v>
      </c>
    </row>
    <row r="6" spans="1:37" x14ac:dyDescent="0.25">
      <c r="A6" t="s">
        <v>33</v>
      </c>
      <c r="B6" t="s">
        <v>66</v>
      </c>
      <c r="C6" t="s">
        <v>67</v>
      </c>
      <c r="D6" t="s">
        <v>68</v>
      </c>
      <c r="E6" t="s">
        <v>69</v>
      </c>
      <c r="F6" t="s">
        <v>38</v>
      </c>
      <c r="G6" t="s">
        <v>39</v>
      </c>
      <c r="H6">
        <v>0.15</v>
      </c>
      <c r="I6">
        <v>50</v>
      </c>
      <c r="J6">
        <v>60</v>
      </c>
      <c r="K6">
        <v>40</v>
      </c>
      <c r="L6">
        <f t="shared" si="0"/>
        <v>-20</v>
      </c>
      <c r="M6" t="str">
        <f>IF(AND(ISNUMBER(J6),ISNUMBER(K6)),IF(ABS(K6-J6)&lt;=MAX($AH3,ABS($AH4*I6)),"Concordant","Divergent"),"")</f>
        <v>Divergent</v>
      </c>
      <c r="O6" t="str">
        <f t="shared" si="1"/>
        <v/>
      </c>
      <c r="P6" t="str">
        <f t="shared" si="2"/>
        <v/>
      </c>
      <c r="Q6" t="str">
        <f t="shared" si="3"/>
        <v/>
      </c>
      <c r="R6" t="str">
        <f t="shared" si="4"/>
        <v/>
      </c>
      <c r="S6" t="str">
        <f>IF(OR(O6="",I6=""),"",IF(I6=0,IF(O6=0,"OK","Majeur"),IF(ABS((O6-I6)/I6)&lt;=IFERROR(VLOOKUP(G6,$AJ7:AK9,2,FALSE),0.005),"OK",IF(ABS((O6-I6)/I6)&lt;=2*IFERROR(VLOOKUP(G6,$AJ7:AK9,2,FALSE),0.005),"Mineur","Majeur"))))</f>
        <v/>
      </c>
      <c r="W6" t="s">
        <v>40</v>
      </c>
      <c r="Y6" t="s">
        <v>41</v>
      </c>
      <c r="AA6" t="s">
        <v>70</v>
      </c>
      <c r="AC6" t="s">
        <v>71</v>
      </c>
      <c r="AD6" t="s">
        <v>72</v>
      </c>
      <c r="AE6" t="s">
        <v>73</v>
      </c>
      <c r="AJ6" t="s">
        <v>74</v>
      </c>
      <c r="AK6" t="s">
        <v>75</v>
      </c>
    </row>
    <row r="7" spans="1:37" x14ac:dyDescent="0.25">
      <c r="A7" t="s">
        <v>76</v>
      </c>
      <c r="B7" t="s">
        <v>77</v>
      </c>
      <c r="C7" t="s">
        <v>78</v>
      </c>
      <c r="D7" t="s">
        <v>79</v>
      </c>
      <c r="E7" t="s">
        <v>80</v>
      </c>
      <c r="F7" t="s">
        <v>38</v>
      </c>
      <c r="G7" t="s">
        <v>49</v>
      </c>
      <c r="H7">
        <v>0.09</v>
      </c>
      <c r="I7">
        <v>0</v>
      </c>
      <c r="J7">
        <v>3</v>
      </c>
      <c r="K7">
        <v>3</v>
      </c>
      <c r="L7">
        <f t="shared" si="0"/>
        <v>0</v>
      </c>
      <c r="M7" t="str">
        <f>IF(AND(ISNUMBER(J7),ISNUMBER(K7)),IF(ABS(K7-J7)&lt;=MAX($AH3,ABS($AH4*I7)),"Concordant","Divergent"),"")</f>
        <v>Concordant</v>
      </c>
      <c r="O7">
        <f t="shared" si="1"/>
        <v>3</v>
      </c>
      <c r="P7">
        <f t="shared" si="2"/>
        <v>3</v>
      </c>
      <c r="Q7">
        <f t="shared" si="3"/>
        <v>1</v>
      </c>
      <c r="R7">
        <f t="shared" si="4"/>
        <v>0.27</v>
      </c>
      <c r="S7" t="str">
        <f>IF(OR(O7="",I7=""),"",IF(I7=0,IF(O7=0,"OK","Majeur"),IF(ABS((O7-I7)/I7)&lt;=IFERROR(VLOOKUP(G7,$AJ7:AK9,2,FALSE),0.005),"OK",IF(ABS((O7-I7)/I7)&lt;=2*IFERROR(VLOOKUP(G7,$AJ7:AK9,2,FALSE),0.005),"Mineur","Majeur"))))</f>
        <v>Majeur</v>
      </c>
      <c r="T7" t="s">
        <v>81</v>
      </c>
      <c r="V7" t="s">
        <v>82</v>
      </c>
      <c r="W7" t="s">
        <v>60</v>
      </c>
      <c r="Y7" t="s">
        <v>83</v>
      </c>
      <c r="AA7" t="s">
        <v>84</v>
      </c>
      <c r="AC7" t="s">
        <v>85</v>
      </c>
      <c r="AD7" t="s">
        <v>64</v>
      </c>
      <c r="AJ7" t="s">
        <v>39</v>
      </c>
      <c r="AK7">
        <v>2E-3</v>
      </c>
    </row>
    <row r="8" spans="1:37" x14ac:dyDescent="0.25">
      <c r="A8" t="s">
        <v>76</v>
      </c>
      <c r="B8" t="s">
        <v>77</v>
      </c>
      <c r="C8" t="s">
        <v>86</v>
      </c>
      <c r="D8" t="s">
        <v>87</v>
      </c>
      <c r="E8" t="s">
        <v>88</v>
      </c>
      <c r="F8" t="s">
        <v>89</v>
      </c>
      <c r="G8" t="s">
        <v>59</v>
      </c>
      <c r="H8">
        <v>1.2</v>
      </c>
      <c r="I8">
        <v>500</v>
      </c>
      <c r="J8">
        <v>500</v>
      </c>
      <c r="K8">
        <v>500</v>
      </c>
      <c r="L8">
        <f t="shared" si="0"/>
        <v>0</v>
      </c>
      <c r="M8" t="str">
        <f>IF(AND(ISNUMBER(J8),ISNUMBER(K8)),IF(ABS(K8-J8)&lt;=MAX($AH3,ABS($AH4*I8)),"Concordant","Divergent"),"")</f>
        <v>Concordant</v>
      </c>
      <c r="O8">
        <f t="shared" si="1"/>
        <v>500</v>
      </c>
      <c r="P8">
        <f t="shared" si="2"/>
        <v>0</v>
      </c>
      <c r="Q8">
        <f t="shared" si="3"/>
        <v>0</v>
      </c>
      <c r="R8">
        <f t="shared" si="4"/>
        <v>0</v>
      </c>
      <c r="S8" t="str">
        <f>IF(OR(O8="",I8=""),"",IF(I8=0,IF(O8=0,"OK","Majeur"),IF(ABS((O8-I8)/I8)&lt;=IFERROR(VLOOKUP(G8,$AJ7:AK9,2,FALSE),0.005),"OK",IF(ABS((O8-I8)/I8)&lt;=2*IFERROR(VLOOKUP(G8,$AJ7:AK9,2,FALSE),0.005),"Mineur","Majeur"))))</f>
        <v>OK</v>
      </c>
      <c r="W8" t="s">
        <v>90</v>
      </c>
      <c r="Y8" t="s">
        <v>91</v>
      </c>
      <c r="AA8" t="s">
        <v>92</v>
      </c>
      <c r="AC8" t="s">
        <v>85</v>
      </c>
      <c r="AD8" t="s">
        <v>64</v>
      </c>
      <c r="AJ8" t="s">
        <v>49</v>
      </c>
      <c r="AK8">
        <v>5.0000000000000001E-3</v>
      </c>
    </row>
    <row r="9" spans="1:37" x14ac:dyDescent="0.25">
      <c r="A9" t="s">
        <v>93</v>
      </c>
      <c r="B9" t="s">
        <v>94</v>
      </c>
      <c r="C9" t="s">
        <v>95</v>
      </c>
      <c r="D9" t="s">
        <v>96</v>
      </c>
      <c r="E9" t="s">
        <v>97</v>
      </c>
      <c r="F9" t="s">
        <v>38</v>
      </c>
      <c r="G9" t="s">
        <v>39</v>
      </c>
      <c r="H9">
        <v>0.55000000000000004</v>
      </c>
      <c r="I9">
        <v>800</v>
      </c>
      <c r="J9">
        <v>790</v>
      </c>
      <c r="K9">
        <v>792</v>
      </c>
      <c r="L9">
        <f t="shared" si="0"/>
        <v>2</v>
      </c>
      <c r="M9" t="str">
        <f>IF(AND(ISNUMBER(J9),ISNUMBER(K9)),IF(ABS(K9-J9)&lt;=MAX($AH3,ABS($AH4*I9)),"Concordant","Divergent"),"")</f>
        <v>Concordant</v>
      </c>
      <c r="O9">
        <f t="shared" si="1"/>
        <v>791</v>
      </c>
      <c r="P9">
        <f t="shared" si="2"/>
        <v>-9</v>
      </c>
      <c r="Q9">
        <f t="shared" si="3"/>
        <v>-1.125E-2</v>
      </c>
      <c r="R9">
        <f t="shared" si="4"/>
        <v>-4.95</v>
      </c>
      <c r="S9" t="str">
        <f>IF(OR(O9="",I9=""),"",IF(I9=0,IF(O9=0,"OK","Majeur"),IF(ABS((O9-I9)/I9)&lt;=IFERROR(VLOOKUP(G9,$AJ7:AK9,2,FALSE),0.005),"OK",IF(ABS((O9-I9)/I9)&lt;=2*IFERROR(VLOOKUP(G9,$AJ7:AK9,2,FALSE),0.005),"Mineur","Majeur"))))</f>
        <v>Majeur</v>
      </c>
      <c r="W9" t="s">
        <v>50</v>
      </c>
      <c r="Y9" t="s">
        <v>98</v>
      </c>
      <c r="AA9" t="s">
        <v>99</v>
      </c>
      <c r="AC9" t="s">
        <v>100</v>
      </c>
      <c r="AD9" t="s">
        <v>101</v>
      </c>
      <c r="AJ9" t="s">
        <v>59</v>
      </c>
      <c r="AK9">
        <v>0.01</v>
      </c>
    </row>
    <row r="10" spans="1:37" x14ac:dyDescent="0.25">
      <c r="A10" t="s">
        <v>93</v>
      </c>
      <c r="B10" t="s">
        <v>102</v>
      </c>
      <c r="C10" t="s">
        <v>103</v>
      </c>
      <c r="D10" t="s">
        <v>104</v>
      </c>
      <c r="E10" t="s">
        <v>105</v>
      </c>
      <c r="F10" t="s">
        <v>38</v>
      </c>
      <c r="G10" t="s">
        <v>59</v>
      </c>
      <c r="H10">
        <v>0.7</v>
      </c>
      <c r="I10">
        <v>1200</v>
      </c>
      <c r="J10">
        <v>1205</v>
      </c>
      <c r="K10">
        <v>1206</v>
      </c>
      <c r="L10">
        <f t="shared" si="0"/>
        <v>1</v>
      </c>
      <c r="M10" t="str">
        <f>IF(AND(ISNUMBER(J10),ISNUMBER(K10)),IF(ABS(K10-J10)&lt;=MAX($AH3,ABS($AH4*I10)),"Concordant","Divergent"),"")</f>
        <v>Concordant</v>
      </c>
      <c r="O10">
        <f t="shared" si="1"/>
        <v>1205.5</v>
      </c>
      <c r="P10">
        <f t="shared" si="2"/>
        <v>5.5</v>
      </c>
      <c r="Q10">
        <f t="shared" si="3"/>
        <v>4.5833333333333334E-3</v>
      </c>
      <c r="R10">
        <f t="shared" si="4"/>
        <v>3.8499999999999996</v>
      </c>
      <c r="S10" t="str">
        <f>IF(OR(O10="",I10=""),"",IF(I10=0,IF(O10=0,"OK","Majeur"),IF(ABS((O10-I10)/I10)&lt;=IFERROR(VLOOKUP(G10,$AJ7:AK9,2,FALSE),0.005),"OK",IF(ABS((O10-I10)/I10)&lt;=2*IFERROR(VLOOKUP(G10,$AJ7:AK9,2,FALSE),0.005),"Mineur","Majeur"))))</f>
        <v>OK</v>
      </c>
      <c r="W10" t="s">
        <v>40</v>
      </c>
      <c r="Y10" t="s">
        <v>98</v>
      </c>
      <c r="AA10" t="s">
        <v>106</v>
      </c>
      <c r="AC10" t="s">
        <v>100</v>
      </c>
      <c r="AD10" t="s">
        <v>101</v>
      </c>
    </row>
    <row r="11" spans="1:37" x14ac:dyDescent="0.25">
      <c r="L11" t="str">
        <f t="shared" si="0"/>
        <v/>
      </c>
      <c r="M11" t="str">
        <f>IF(AND(ISNUMBER(J11),ISNUMBER(K11)),IF(ABS(K11-J11)&lt;=MAX($AH3,ABS($AH4*I11)),"Concordant","Divergent"),"")</f>
        <v/>
      </c>
      <c r="O11" t="str">
        <f t="shared" si="1"/>
        <v/>
      </c>
      <c r="P11" t="str">
        <f t="shared" si="2"/>
        <v/>
      </c>
      <c r="Q11" t="str">
        <f t="shared" si="3"/>
        <v/>
      </c>
      <c r="R11" t="str">
        <f t="shared" si="4"/>
        <v/>
      </c>
      <c r="S11" t="str">
        <f>IF(OR(O11="",I11=""),"",IF(I11=0,IF(O11=0,"OK","Majeur"),IF(ABS((O11-I11)/I11)&lt;=IFERROR(VLOOKUP(G11,$AJ7:AK9,2,FALSE),0.005),"OK",IF(ABS((O11-I11)/I11)&lt;=2*IFERROR(VLOOKUP(G11,$AJ7:AK9,2,FALSE),0.005),"Mineur","Majeur"))))</f>
        <v/>
      </c>
    </row>
    <row r="12" spans="1:37" x14ac:dyDescent="0.25">
      <c r="L12" t="str">
        <f t="shared" si="0"/>
        <v/>
      </c>
      <c r="M12" t="str">
        <f>IF(AND(ISNUMBER(J12),ISNUMBER(K12)),IF(ABS(K12-J12)&lt;=MAX($AH3,ABS($AH4*I12)),"Concordant","Divergent"),"")</f>
        <v/>
      </c>
      <c r="O12" t="str">
        <f t="shared" si="1"/>
        <v/>
      </c>
      <c r="P12" t="str">
        <f t="shared" si="2"/>
        <v/>
      </c>
      <c r="Q12" t="str">
        <f t="shared" si="3"/>
        <v/>
      </c>
      <c r="R12" t="str">
        <f t="shared" si="4"/>
        <v/>
      </c>
      <c r="S12" t="str">
        <f>IF(OR(O12="",I12=""),"",IF(I12=0,IF(O12=0,"OK","Majeur"),IF(ABS((O12-I12)/I12)&lt;=IFERROR(VLOOKUP(G12,$AJ7:AK9,2,FALSE),0.005),"OK",IF(ABS((O12-I12)/I12)&lt;=2*IFERROR(VLOOKUP(G12,$AJ7:AK9,2,FALSE),0.005),"Mineur","Majeur"))))</f>
        <v/>
      </c>
      <c r="AG12" s="2" t="s">
        <v>107</v>
      </c>
    </row>
    <row r="13" spans="1:37" x14ac:dyDescent="0.25">
      <c r="L13" t="str">
        <f t="shared" si="0"/>
        <v/>
      </c>
      <c r="M13" t="str">
        <f>IF(AND(ISNUMBER(J13),ISNUMBER(K13)),IF(ABS(K13-J13)&lt;=MAX($AH3,ABS($AH4*I13)),"Concordant","Divergent"),"")</f>
        <v/>
      </c>
      <c r="O13" t="str">
        <f t="shared" si="1"/>
        <v/>
      </c>
      <c r="P13" t="str">
        <f t="shared" si="2"/>
        <v/>
      </c>
      <c r="Q13" t="str">
        <f t="shared" si="3"/>
        <v/>
      </c>
      <c r="R13" t="str">
        <f t="shared" si="4"/>
        <v/>
      </c>
      <c r="S13" t="str">
        <f>IF(OR(O13="",I13=""),"",IF(I13=0,IF(O13=0,"OK","Majeur"),IF(ABS((O13-I13)/I13)&lt;=IFERROR(VLOOKUP(G13,$AJ7:AK9,2,FALSE),0.005),"OK",IF(ABS((O13-I13)/I13)&lt;=2*IFERROR(VLOOKUP(G13,$AJ7:AK9,2,FALSE),0.005),"Mineur","Majeur"))))</f>
        <v/>
      </c>
      <c r="AG13" t="s">
        <v>108</v>
      </c>
      <c r="AH13">
        <f>COUNTIF(S3:S1000,"OK")</f>
        <v>3</v>
      </c>
    </row>
    <row r="14" spans="1:37" x14ac:dyDescent="0.25">
      <c r="L14" t="str">
        <f t="shared" si="0"/>
        <v/>
      </c>
      <c r="M14" t="str">
        <f>IF(AND(ISNUMBER(J14),ISNUMBER(K14)),IF(ABS(K14-J14)&lt;=MAX($AH3,ABS($AH4*I14)),"Concordant","Divergent"),"")</f>
        <v/>
      </c>
      <c r="O14" t="str">
        <f t="shared" si="1"/>
        <v/>
      </c>
      <c r="P14" t="str">
        <f t="shared" si="2"/>
        <v/>
      </c>
      <c r="Q14" t="str">
        <f t="shared" si="3"/>
        <v/>
      </c>
      <c r="R14" t="str">
        <f t="shared" si="4"/>
        <v/>
      </c>
      <c r="S14" t="str">
        <f>IF(OR(O14="",I14=""),"",IF(I14=0,IF(O14=0,"OK","Majeur"),IF(ABS((O14-I14)/I14)&lt;=IFERROR(VLOOKUP(G14,$AJ7:AK9,2,FALSE),0.005),"OK",IF(ABS((O14-I14)/I14)&lt;=2*IFERROR(VLOOKUP(G14,$AJ7:AK9,2,FALSE),0.005),"Mineur","Majeur"))))</f>
        <v/>
      </c>
      <c r="AG14" t="s">
        <v>109</v>
      </c>
      <c r="AH14">
        <f>COUNTIF(S3:S1000,"Mineur")</f>
        <v>0</v>
      </c>
    </row>
    <row r="15" spans="1:37" x14ac:dyDescent="0.25">
      <c r="L15" t="str">
        <f t="shared" si="0"/>
        <v/>
      </c>
      <c r="M15" t="str">
        <f>IF(AND(ISNUMBER(J15),ISNUMBER(K15)),IF(ABS(K15-J15)&lt;=MAX($AH3,ABS($AH4*I15)),"Concordant","Divergent"),"")</f>
        <v/>
      </c>
      <c r="O15" t="str">
        <f t="shared" si="1"/>
        <v/>
      </c>
      <c r="P15" t="str">
        <f t="shared" si="2"/>
        <v/>
      </c>
      <c r="Q15" t="str">
        <f t="shared" si="3"/>
        <v/>
      </c>
      <c r="R15" t="str">
        <f t="shared" si="4"/>
        <v/>
      </c>
      <c r="S15" t="str">
        <f>IF(OR(O15="",I15=""),"",IF(I15=0,IF(O15=0,"OK","Majeur"),IF(ABS((O15-I15)/I15)&lt;=IFERROR(VLOOKUP(G15,$AJ7:AK9,2,FALSE),0.005),"OK",IF(ABS((O15-I15)/I15)&lt;=2*IFERROR(VLOOKUP(G15,$AJ7:AK9,2,FALSE),0.005),"Mineur","Majeur"))))</f>
        <v/>
      </c>
      <c r="AG15" t="s">
        <v>110</v>
      </c>
      <c r="AH15">
        <f>COUNTIF(S3:S1000,"Majeur")</f>
        <v>4</v>
      </c>
    </row>
    <row r="16" spans="1:37" x14ac:dyDescent="0.25">
      <c r="L16" t="str">
        <f t="shared" si="0"/>
        <v/>
      </c>
      <c r="M16" t="str">
        <f>IF(AND(ISNUMBER(J16),ISNUMBER(K16)),IF(ABS(K16-J16)&lt;=MAX($AH3,ABS($AH4*I16)),"Concordant","Divergent"),"")</f>
        <v/>
      </c>
      <c r="O16" t="str">
        <f t="shared" si="1"/>
        <v/>
      </c>
      <c r="P16" t="str">
        <f t="shared" si="2"/>
        <v/>
      </c>
      <c r="Q16" t="str">
        <f t="shared" si="3"/>
        <v/>
      </c>
      <c r="R16" t="str">
        <f t="shared" si="4"/>
        <v/>
      </c>
      <c r="S16" t="str">
        <f>IF(OR(O16="",I16=""),"",IF(I16=0,IF(O16=0,"OK","Majeur"),IF(ABS((O16-I16)/I16)&lt;=IFERROR(VLOOKUP(G16,$AJ7:AK9,2,FALSE),0.005),"OK",IF(ABS((O16-I16)/I16)&lt;=2*IFERROR(VLOOKUP(G16,$AJ7:AK9,2,FALSE),0.005),"Mineur","Majeur"))))</f>
        <v/>
      </c>
      <c r="AG16" t="s">
        <v>111</v>
      </c>
      <c r="AH16">
        <f>IF(SUMPRODUCT(--(ISNUMBER(J3:J1000)),--(ISNUMBER(K3:K1000)))=0,"",COUNTIF(M3:M1000,"Concordant")/SUMPRODUCT(--(ISNUMBER(J3:J1000)),--(ISNUMBER(K3:K1000))))</f>
        <v>0.875</v>
      </c>
    </row>
    <row r="17" spans="12:34" x14ac:dyDescent="0.25">
      <c r="L17" t="str">
        <f t="shared" si="0"/>
        <v/>
      </c>
      <c r="M17" t="str">
        <f>IF(AND(ISNUMBER(J17),ISNUMBER(K17)),IF(ABS(K17-J17)&lt;=MAX($AH3,ABS($AH4*I17)),"Concordant","Divergent"),"")</f>
        <v/>
      </c>
      <c r="O17" t="str">
        <f t="shared" si="1"/>
        <v/>
      </c>
      <c r="P17" t="str">
        <f t="shared" si="2"/>
        <v/>
      </c>
      <c r="Q17" t="str">
        <f t="shared" si="3"/>
        <v/>
      </c>
      <c r="R17" t="str">
        <f t="shared" si="4"/>
        <v/>
      </c>
      <c r="S17" t="str">
        <f>IF(OR(O17="",I17=""),"",IF(I17=0,IF(O17=0,"OK","Majeur"),IF(ABS((O17-I17)/I17)&lt;=IFERROR(VLOOKUP(G17,$AJ7:AK9,2,FALSE),0.005),"OK",IF(ABS((O17-I17)/I17)&lt;=2*IFERROR(VLOOKUP(G17,$AJ7:AK9,2,FALSE),0.005),"Mineur","Majeur"))))</f>
        <v/>
      </c>
      <c r="AG17" t="s">
        <v>112</v>
      </c>
      <c r="AH17" t="e">
        <f>SUMPRODUCT(ABS(P3:P1000))</f>
        <v>#VALUE!</v>
      </c>
    </row>
    <row r="18" spans="12:34" x14ac:dyDescent="0.25">
      <c r="L18" t="str">
        <f t="shared" si="0"/>
        <v/>
      </c>
      <c r="M18" t="str">
        <f>IF(AND(ISNUMBER(J18),ISNUMBER(K18)),IF(ABS(K18-J18)&lt;=MAX($AH3,ABS($AH4*I18)),"Concordant","Divergent"),"")</f>
        <v/>
      </c>
      <c r="O18" t="str">
        <f t="shared" si="1"/>
        <v/>
      </c>
      <c r="P18" t="str">
        <f t="shared" si="2"/>
        <v/>
      </c>
      <c r="Q18" t="str">
        <f t="shared" si="3"/>
        <v/>
      </c>
      <c r="R18" t="str">
        <f t="shared" si="4"/>
        <v/>
      </c>
      <c r="S18" t="str">
        <f>IF(OR(O18="",I18=""),"",IF(I18=0,IF(O18=0,"OK","Majeur"),IF(ABS((O18-I18)/I18)&lt;=IFERROR(VLOOKUP(G18,$AJ7:AK9,2,FALSE),0.005),"OK",IF(ABS((O18-I18)/I18)&lt;=2*IFERROR(VLOOKUP(G18,$AJ7:AK9,2,FALSE),0.005),"Mineur","Majeur"))))</f>
        <v/>
      </c>
      <c r="AG18" t="s">
        <v>113</v>
      </c>
      <c r="AH18" t="e">
        <f>SUMPRODUCT(ABS(R3:R1000))</f>
        <v>#VALUE!</v>
      </c>
    </row>
    <row r="19" spans="12:34" x14ac:dyDescent="0.25">
      <c r="L19" t="str">
        <f t="shared" si="0"/>
        <v/>
      </c>
      <c r="M19" t="str">
        <f>IF(AND(ISNUMBER(J19),ISNUMBER(K19)),IF(ABS(K19-J19)&lt;=MAX($AH3,ABS($AH4*I19)),"Concordant","Divergent"),"")</f>
        <v/>
      </c>
      <c r="O19" t="str">
        <f t="shared" si="1"/>
        <v/>
      </c>
      <c r="P19" t="str">
        <f t="shared" si="2"/>
        <v/>
      </c>
      <c r="Q19" t="str">
        <f t="shared" si="3"/>
        <v/>
      </c>
      <c r="R19" t="str">
        <f t="shared" si="4"/>
        <v/>
      </c>
      <c r="S19" t="str">
        <f>IF(OR(O19="",I19=""),"",IF(I19=0,IF(O19=0,"OK","Majeur"),IF(ABS((O19-I19)/I19)&lt;=IFERROR(VLOOKUP(G19,$AJ7:AK9,2,FALSE),0.005),"OK",IF(ABS((O19-I19)/I19)&lt;=2*IFERROR(VLOOKUP(G19,$AJ7:AK9,2,FALSE),0.005),"Mineur","Majeur"))))</f>
        <v/>
      </c>
      <c r="AG19" t="s">
        <v>114</v>
      </c>
      <c r="AH19">
        <f>COUNTIFS(W3:W1000,"&lt;&gt;Clôturée",X3:X1000,"&lt;TODAY()")</f>
        <v>0</v>
      </c>
    </row>
    <row r="20" spans="12:34" x14ac:dyDescent="0.25">
      <c r="L20" t="str">
        <f t="shared" si="0"/>
        <v/>
      </c>
      <c r="M20" t="str">
        <f>IF(AND(ISNUMBER(J20),ISNUMBER(K20)),IF(ABS(K20-J20)&lt;=MAX($AH3,ABS($AH4*I20)),"Concordant","Divergent"),"")</f>
        <v/>
      </c>
      <c r="O20" t="str">
        <f t="shared" si="1"/>
        <v/>
      </c>
      <c r="P20" t="str">
        <f t="shared" si="2"/>
        <v/>
      </c>
      <c r="Q20" t="str">
        <f t="shared" si="3"/>
        <v/>
      </c>
      <c r="R20" t="str">
        <f t="shared" si="4"/>
        <v/>
      </c>
      <c r="S20" t="str">
        <f>IF(OR(O20="",I20=""),"",IF(I20=0,IF(O20=0,"OK","Majeur"),IF(ABS((O20-I20)/I20)&lt;=IFERROR(VLOOKUP(G20,$AJ7:AK9,2,FALSE),0.005),"OK",IF(ABS((O20-I20)/I20)&lt;=2*IFERROR(VLOOKUP(G20,$AJ7:AK9,2,FALSE),0.005),"Mineur","Majeur"))))</f>
        <v/>
      </c>
      <c r="AG20" t="s">
        <v>115</v>
      </c>
      <c r="AH20">
        <f>COUNTIF(W3:W1000,"&lt;&gt;Clôturée")</f>
        <v>997</v>
      </c>
    </row>
    <row r="21" spans="12:34" x14ac:dyDescent="0.25">
      <c r="L21" t="str">
        <f t="shared" si="0"/>
        <v/>
      </c>
      <c r="M21" t="str">
        <f>IF(AND(ISNUMBER(J21),ISNUMBER(K21)),IF(ABS(K21-J21)&lt;=MAX($AH3,ABS($AH4*I21)),"Concordant","Divergent"),"")</f>
        <v/>
      </c>
      <c r="O21" t="str">
        <f t="shared" si="1"/>
        <v/>
      </c>
      <c r="P21" t="str">
        <f t="shared" si="2"/>
        <v/>
      </c>
      <c r="Q21" t="str">
        <f t="shared" si="3"/>
        <v/>
      </c>
      <c r="R21" t="str">
        <f t="shared" si="4"/>
        <v/>
      </c>
      <c r="S21" t="str">
        <f>IF(OR(O21="",I21=""),"",IF(I21=0,IF(O21=0,"OK","Majeur"),IF(ABS((O21-I21)/I21)&lt;=IFERROR(VLOOKUP(G21,$AJ7:AK9,2,FALSE),0.005),"OK",IF(ABS((O21-I21)/I21)&lt;=2*IFERROR(VLOOKUP(G21,$AJ7:AK9,2,FALSE),0.005),"Mineur","Majeur"))))</f>
        <v/>
      </c>
      <c r="AG21" t="s">
        <v>116</v>
      </c>
      <c r="AH21">
        <f>COUNTIFS(M3:M1000,"Divergent",N3:N1000,"")</f>
        <v>1</v>
      </c>
    </row>
    <row r="22" spans="12:34" x14ac:dyDescent="0.25">
      <c r="L22" t="str">
        <f t="shared" si="0"/>
        <v/>
      </c>
      <c r="M22" t="str">
        <f>IF(AND(ISNUMBER(J22),ISNUMBER(K22)),IF(ABS(K22-J22)&lt;=MAX($AH3,ABS($AH4*I22)),"Concordant","Divergent"),"")</f>
        <v/>
      </c>
      <c r="O22" t="str">
        <f t="shared" si="1"/>
        <v/>
      </c>
      <c r="P22" t="str">
        <f t="shared" si="2"/>
        <v/>
      </c>
      <c r="Q22" t="str">
        <f t="shared" si="3"/>
        <v/>
      </c>
      <c r="R22" t="str">
        <f t="shared" si="4"/>
        <v/>
      </c>
      <c r="S22" t="str">
        <f>IF(OR(O22="",I22=""),"",IF(I22=0,IF(O22=0,"OK","Majeur"),IF(ABS((O22-I22)/I22)&lt;=IFERROR(VLOOKUP(G22,$AJ7:AK9,2,FALSE),0.005),"OK",IF(ABS((O22-I22)/I22)&lt;=2*IFERROR(VLOOKUP(G22,$AJ7:AK9,2,FALSE),0.005),"Mineur","Majeur"))))</f>
        <v/>
      </c>
      <c r="AG22" t="s">
        <v>117</v>
      </c>
      <c r="AH22">
        <f>COUNTIF(W3:W1000,"Clôturée")</f>
        <v>1</v>
      </c>
    </row>
    <row r="23" spans="12:34" x14ac:dyDescent="0.25">
      <c r="L23" t="str">
        <f t="shared" si="0"/>
        <v/>
      </c>
      <c r="M23" t="str">
        <f>IF(AND(ISNUMBER(J23),ISNUMBER(K23)),IF(ABS(K23-J23)&lt;=MAX($AH3,ABS($AH4*I23)),"Concordant","Divergent"),"")</f>
        <v/>
      </c>
      <c r="O23" t="str">
        <f t="shared" si="1"/>
        <v/>
      </c>
      <c r="P23" t="str">
        <f t="shared" si="2"/>
        <v/>
      </c>
      <c r="Q23" t="str">
        <f t="shared" si="3"/>
        <v/>
      </c>
      <c r="R23" t="str">
        <f t="shared" si="4"/>
        <v/>
      </c>
      <c r="S23" t="str">
        <f>IF(OR(O23="",I23=""),"",IF(I23=0,IF(O23=0,"OK","Majeur"),IF(ABS((O23-I23)/I23)&lt;=IFERROR(VLOOKUP(G23,$AJ7:AK9,2,FALSE),0.005),"OK",IF(ABS((O23-I23)/I23)&lt;=2*IFERROR(VLOOKUP(G23,$AJ7:AK9,2,FALSE),0.005),"Mineur","Majeur"))))</f>
        <v/>
      </c>
    </row>
    <row r="24" spans="12:34" x14ac:dyDescent="0.25">
      <c r="L24" t="str">
        <f t="shared" si="0"/>
        <v/>
      </c>
      <c r="M24" t="str">
        <f>IF(AND(ISNUMBER(J24),ISNUMBER(K24)),IF(ABS(K24-J24)&lt;=MAX($AH3,ABS($AH4*I24)),"Concordant","Divergent"),"")</f>
        <v/>
      </c>
      <c r="O24" t="str">
        <f t="shared" si="1"/>
        <v/>
      </c>
      <c r="P24" t="str">
        <f t="shared" si="2"/>
        <v/>
      </c>
      <c r="Q24" t="str">
        <f t="shared" si="3"/>
        <v/>
      </c>
      <c r="R24" t="str">
        <f t="shared" si="4"/>
        <v/>
      </c>
      <c r="S24" t="str">
        <f>IF(OR(O24="",I24=""),"",IF(I24=0,IF(O24=0,"OK","Majeur"),IF(ABS((O24-I24)/I24)&lt;=IFERROR(VLOOKUP(G24,$AJ7:AK9,2,FALSE),0.005),"OK",IF(ABS((O24-I24)/I24)&lt;=2*IFERROR(VLOOKUP(G24,$AJ7:AK9,2,FALSE),0.005),"Mineur","Majeur"))))</f>
        <v/>
      </c>
    </row>
    <row r="25" spans="12:34" x14ac:dyDescent="0.25">
      <c r="L25" t="str">
        <f t="shared" si="0"/>
        <v/>
      </c>
      <c r="M25" t="str">
        <f>IF(AND(ISNUMBER(J25),ISNUMBER(K25)),IF(ABS(K25-J25)&lt;=MAX($AH3,ABS($AH4*I25)),"Concordant","Divergent"),"")</f>
        <v/>
      </c>
      <c r="O25" t="str">
        <f t="shared" si="1"/>
        <v/>
      </c>
      <c r="P25" t="str">
        <f t="shared" si="2"/>
        <v/>
      </c>
      <c r="Q25" t="str">
        <f t="shared" si="3"/>
        <v/>
      </c>
      <c r="R25" t="str">
        <f t="shared" si="4"/>
        <v/>
      </c>
      <c r="S25" t="str">
        <f>IF(OR(O25="",I25=""),"",IF(I25=0,IF(O25=0,"OK","Majeur"),IF(ABS((O25-I25)/I25)&lt;=IFERROR(VLOOKUP(G25,$AJ7:AK9,2,FALSE),0.005),"OK",IF(ABS((O25-I25)/I25)&lt;=2*IFERROR(VLOOKUP(G25,$AJ7:AK9,2,FALSE),0.005),"Mineur","Majeur"))))</f>
        <v/>
      </c>
    </row>
    <row r="26" spans="12:34" x14ac:dyDescent="0.25">
      <c r="L26" t="str">
        <f t="shared" si="0"/>
        <v/>
      </c>
      <c r="M26" t="str">
        <f>IF(AND(ISNUMBER(J26),ISNUMBER(K26)),IF(ABS(K26-J26)&lt;=MAX($AH3,ABS($AH4*I26)),"Concordant","Divergent"),"")</f>
        <v/>
      </c>
      <c r="O26" t="str">
        <f t="shared" si="1"/>
        <v/>
      </c>
      <c r="P26" t="str">
        <f t="shared" si="2"/>
        <v/>
      </c>
      <c r="Q26" t="str">
        <f t="shared" si="3"/>
        <v/>
      </c>
      <c r="R26" t="str">
        <f t="shared" si="4"/>
        <v/>
      </c>
      <c r="S26" t="str">
        <f>IF(OR(O26="",I26=""),"",IF(I26=0,IF(O26=0,"OK","Majeur"),IF(ABS((O26-I26)/I26)&lt;=IFERROR(VLOOKUP(G26,$AJ7:AK9,2,FALSE),0.005),"OK",IF(ABS((O26-I26)/I26)&lt;=2*IFERROR(VLOOKUP(G26,$AJ7:AK9,2,FALSE),0.005),"Mineur","Majeur"))))</f>
        <v/>
      </c>
    </row>
    <row r="27" spans="12:34" x14ac:dyDescent="0.25">
      <c r="L27" t="str">
        <f t="shared" si="0"/>
        <v/>
      </c>
      <c r="M27" t="str">
        <f>IF(AND(ISNUMBER(J27),ISNUMBER(K27)),IF(ABS(K27-J27)&lt;=MAX($AH3,ABS($AH4*I27)),"Concordant","Divergent"),"")</f>
        <v/>
      </c>
      <c r="O27" t="str">
        <f t="shared" si="1"/>
        <v/>
      </c>
      <c r="P27" t="str">
        <f t="shared" si="2"/>
        <v/>
      </c>
      <c r="Q27" t="str">
        <f t="shared" si="3"/>
        <v/>
      </c>
      <c r="R27" t="str">
        <f t="shared" si="4"/>
        <v/>
      </c>
      <c r="S27" t="str">
        <f>IF(OR(O27="",I27=""),"",IF(I27=0,IF(O27=0,"OK","Majeur"),IF(ABS((O27-I27)/I27)&lt;=IFERROR(VLOOKUP(G27,$AJ7:AK9,2,FALSE),0.005),"OK",IF(ABS((O27-I27)/I27)&lt;=2*IFERROR(VLOOKUP(G27,$AJ7:AK9,2,FALSE),0.005),"Mineur","Majeur"))))</f>
        <v/>
      </c>
    </row>
    <row r="28" spans="12:34" x14ac:dyDescent="0.25">
      <c r="L28" t="str">
        <f t="shared" si="0"/>
        <v/>
      </c>
      <c r="M28" t="str">
        <f>IF(AND(ISNUMBER(J28),ISNUMBER(K28)),IF(ABS(K28-J28)&lt;=MAX($AH3,ABS($AH4*I28)),"Concordant","Divergent"),"")</f>
        <v/>
      </c>
      <c r="O28" t="str">
        <f t="shared" si="1"/>
        <v/>
      </c>
      <c r="P28" t="str">
        <f t="shared" si="2"/>
        <v/>
      </c>
      <c r="Q28" t="str">
        <f t="shared" si="3"/>
        <v/>
      </c>
      <c r="R28" t="str">
        <f t="shared" si="4"/>
        <v/>
      </c>
      <c r="S28" t="str">
        <f>IF(OR(O28="",I28=""),"",IF(I28=0,IF(O28=0,"OK","Majeur"),IF(ABS((O28-I28)/I28)&lt;=IFERROR(VLOOKUP(G28,$AJ7:AK9,2,FALSE),0.005),"OK",IF(ABS((O28-I28)/I28)&lt;=2*IFERROR(VLOOKUP(G28,$AJ7:AK9,2,FALSE),0.005),"Mineur","Majeur"))))</f>
        <v/>
      </c>
    </row>
    <row r="29" spans="12:34" x14ac:dyDescent="0.25">
      <c r="L29" t="str">
        <f t="shared" si="0"/>
        <v/>
      </c>
      <c r="M29" t="str">
        <f>IF(AND(ISNUMBER(J29),ISNUMBER(K29)),IF(ABS(K29-J29)&lt;=MAX($AH3,ABS($AH4*I29)),"Concordant","Divergent"),"")</f>
        <v/>
      </c>
      <c r="O29" t="str">
        <f t="shared" si="1"/>
        <v/>
      </c>
      <c r="P29" t="str">
        <f t="shared" si="2"/>
        <v/>
      </c>
      <c r="Q29" t="str">
        <f t="shared" si="3"/>
        <v/>
      </c>
      <c r="R29" t="str">
        <f t="shared" si="4"/>
        <v/>
      </c>
      <c r="S29" t="str">
        <f>IF(OR(O29="",I29=""),"",IF(I29=0,IF(O29=0,"OK","Majeur"),IF(ABS((O29-I29)/I29)&lt;=IFERROR(VLOOKUP(G29,$AJ7:AK9,2,FALSE),0.005),"OK",IF(ABS((O29-I29)/I29)&lt;=2*IFERROR(VLOOKUP(G29,$AJ7:AK9,2,FALSE),0.005),"Mineur","Majeur"))))</f>
        <v/>
      </c>
    </row>
    <row r="30" spans="12:34" x14ac:dyDescent="0.25">
      <c r="L30" t="str">
        <f t="shared" si="0"/>
        <v/>
      </c>
      <c r="M30" t="str">
        <f>IF(AND(ISNUMBER(J30),ISNUMBER(K30)),IF(ABS(K30-J30)&lt;=MAX($AH3,ABS($AH4*I30)),"Concordant","Divergent"),"")</f>
        <v/>
      </c>
      <c r="O30" t="str">
        <f t="shared" si="1"/>
        <v/>
      </c>
      <c r="P30" t="str">
        <f t="shared" si="2"/>
        <v/>
      </c>
      <c r="Q30" t="str">
        <f t="shared" si="3"/>
        <v/>
      </c>
      <c r="R30" t="str">
        <f t="shared" si="4"/>
        <v/>
      </c>
      <c r="S30" t="str">
        <f>IF(OR(O30="",I30=""),"",IF(I30=0,IF(O30=0,"OK","Majeur"),IF(ABS((O30-I30)/I30)&lt;=IFERROR(VLOOKUP(G30,$AJ7:AK9,2,FALSE),0.005),"OK",IF(ABS((O30-I30)/I30)&lt;=2*IFERROR(VLOOKUP(G30,$AJ7:AK9,2,FALSE),0.005),"Mineur","Majeur"))))</f>
        <v/>
      </c>
    </row>
    <row r="31" spans="12:34" x14ac:dyDescent="0.25">
      <c r="L31" t="str">
        <f t="shared" si="0"/>
        <v/>
      </c>
      <c r="M31" t="str">
        <f>IF(AND(ISNUMBER(J31),ISNUMBER(K31)),IF(ABS(K31-J31)&lt;=MAX($AH3,ABS($AH4*I31)),"Concordant","Divergent"),"")</f>
        <v/>
      </c>
      <c r="O31" t="str">
        <f t="shared" si="1"/>
        <v/>
      </c>
      <c r="P31" t="str">
        <f t="shared" si="2"/>
        <v/>
      </c>
      <c r="Q31" t="str">
        <f t="shared" si="3"/>
        <v/>
      </c>
      <c r="R31" t="str">
        <f t="shared" si="4"/>
        <v/>
      </c>
      <c r="S31" t="str">
        <f>IF(OR(O31="",I31=""),"",IF(I31=0,IF(O31=0,"OK","Majeur"),IF(ABS((O31-I31)/I31)&lt;=IFERROR(VLOOKUP(G31,$AJ7:AK9,2,FALSE),0.005),"OK",IF(ABS((O31-I31)/I31)&lt;=2*IFERROR(VLOOKUP(G31,$AJ7:AK9,2,FALSE),0.005),"Mineur","Majeur"))))</f>
        <v/>
      </c>
    </row>
    <row r="32" spans="12:34" x14ac:dyDescent="0.25">
      <c r="L32" t="str">
        <f t="shared" si="0"/>
        <v/>
      </c>
      <c r="M32" t="str">
        <f>IF(AND(ISNUMBER(J32),ISNUMBER(K32)),IF(ABS(K32-J32)&lt;=MAX($AH3,ABS($AH4*I32)),"Concordant","Divergent"),"")</f>
        <v/>
      </c>
      <c r="O32" t="str">
        <f t="shared" si="1"/>
        <v/>
      </c>
      <c r="P32" t="str">
        <f t="shared" si="2"/>
        <v/>
      </c>
      <c r="Q32" t="str">
        <f t="shared" si="3"/>
        <v/>
      </c>
      <c r="R32" t="str">
        <f t="shared" si="4"/>
        <v/>
      </c>
      <c r="S32" t="str">
        <f>IF(OR(O32="",I32=""),"",IF(I32=0,IF(O32=0,"OK","Majeur"),IF(ABS((O32-I32)/I32)&lt;=IFERROR(VLOOKUP(G32,$AJ7:AK9,2,FALSE),0.005),"OK",IF(ABS((O32-I32)/I32)&lt;=2*IFERROR(VLOOKUP(G32,$AJ7:AK9,2,FALSE),0.005),"Mineur","Majeur"))))</f>
        <v/>
      </c>
    </row>
    <row r="33" spans="12:19" x14ac:dyDescent="0.25">
      <c r="L33" t="str">
        <f t="shared" si="0"/>
        <v/>
      </c>
      <c r="M33" t="str">
        <f>IF(AND(ISNUMBER(J33),ISNUMBER(K33)),IF(ABS(K33-J33)&lt;=MAX($AH3,ABS($AH4*I33)),"Concordant","Divergent"),"")</f>
        <v/>
      </c>
      <c r="O33" t="str">
        <f t="shared" si="1"/>
        <v/>
      </c>
      <c r="P33" t="str">
        <f t="shared" si="2"/>
        <v/>
      </c>
      <c r="Q33" t="str">
        <f t="shared" si="3"/>
        <v/>
      </c>
      <c r="R33" t="str">
        <f t="shared" si="4"/>
        <v/>
      </c>
      <c r="S33" t="str">
        <f>IF(OR(O33="",I33=""),"",IF(I33=0,IF(O33=0,"OK","Majeur"),IF(ABS((O33-I33)/I33)&lt;=IFERROR(VLOOKUP(G33,$AJ7:AK9,2,FALSE),0.005),"OK",IF(ABS((O33-I33)/I33)&lt;=2*IFERROR(VLOOKUP(G33,$AJ7:AK9,2,FALSE),0.005),"Mineur","Majeur"))))</f>
        <v/>
      </c>
    </row>
    <row r="34" spans="12:19" x14ac:dyDescent="0.25">
      <c r="L34" t="str">
        <f t="shared" si="0"/>
        <v/>
      </c>
      <c r="M34" t="str">
        <f>IF(AND(ISNUMBER(J34),ISNUMBER(K34)),IF(ABS(K34-J34)&lt;=MAX($AH3,ABS($AH4*I34)),"Concordant","Divergent"),"")</f>
        <v/>
      </c>
      <c r="O34" t="str">
        <f t="shared" si="1"/>
        <v/>
      </c>
      <c r="P34" t="str">
        <f t="shared" si="2"/>
        <v/>
      </c>
      <c r="Q34" t="str">
        <f t="shared" si="3"/>
        <v/>
      </c>
      <c r="R34" t="str">
        <f t="shared" si="4"/>
        <v/>
      </c>
      <c r="S34" t="str">
        <f>IF(OR(O34="",I34=""),"",IF(I34=0,IF(O34=0,"OK","Majeur"),IF(ABS((O34-I34)/I34)&lt;=IFERROR(VLOOKUP(G34,$AJ7:AK9,2,FALSE),0.005),"OK",IF(ABS((O34-I34)/I34)&lt;=2*IFERROR(VLOOKUP(G34,$AJ7:AK9,2,FALSE),0.005),"Mineur","Majeur"))))</f>
        <v/>
      </c>
    </row>
    <row r="35" spans="12:19" x14ac:dyDescent="0.25">
      <c r="L35" t="str">
        <f t="shared" si="0"/>
        <v/>
      </c>
      <c r="M35" t="str">
        <f>IF(AND(ISNUMBER(J35),ISNUMBER(K35)),IF(ABS(K35-J35)&lt;=MAX($AH3,ABS($AH4*I35)),"Concordant","Divergent"),"")</f>
        <v/>
      </c>
      <c r="O35" t="str">
        <f t="shared" si="1"/>
        <v/>
      </c>
      <c r="P35" t="str">
        <f t="shared" si="2"/>
        <v/>
      </c>
      <c r="Q35" t="str">
        <f t="shared" si="3"/>
        <v/>
      </c>
      <c r="R35" t="str">
        <f t="shared" si="4"/>
        <v/>
      </c>
      <c r="S35" t="str">
        <f>IF(OR(O35="",I35=""),"",IF(I35=0,IF(O35=0,"OK","Majeur"),IF(ABS((O35-I35)/I35)&lt;=IFERROR(VLOOKUP(G35,$AJ7:AK9,2,FALSE),0.005),"OK",IF(ABS((O35-I35)/I35)&lt;=2*IFERROR(VLOOKUP(G35,$AJ7:AK9,2,FALSE),0.005),"Mineur","Majeur"))))</f>
        <v/>
      </c>
    </row>
    <row r="36" spans="12:19" x14ac:dyDescent="0.25">
      <c r="L36" t="str">
        <f t="shared" si="0"/>
        <v/>
      </c>
      <c r="M36" t="str">
        <f>IF(AND(ISNUMBER(J36),ISNUMBER(K36)),IF(ABS(K36-J36)&lt;=MAX($AH3,ABS($AH4*I36)),"Concordant","Divergent"),"")</f>
        <v/>
      </c>
      <c r="O36" t="str">
        <f t="shared" si="1"/>
        <v/>
      </c>
      <c r="P36" t="str">
        <f t="shared" si="2"/>
        <v/>
      </c>
      <c r="Q36" t="str">
        <f t="shared" si="3"/>
        <v/>
      </c>
      <c r="R36" t="str">
        <f t="shared" si="4"/>
        <v/>
      </c>
      <c r="S36" t="str">
        <f>IF(OR(O36="",I36=""),"",IF(I36=0,IF(O36=0,"OK","Majeur"),IF(ABS((O36-I36)/I36)&lt;=IFERROR(VLOOKUP(G36,$AJ7:AK9,2,FALSE),0.005),"OK",IF(ABS((O36-I36)/I36)&lt;=2*IFERROR(VLOOKUP(G36,$AJ7:AK9,2,FALSE),0.005),"Mineur","Majeur"))))</f>
        <v/>
      </c>
    </row>
    <row r="37" spans="12:19" x14ac:dyDescent="0.25">
      <c r="L37" t="str">
        <f t="shared" si="0"/>
        <v/>
      </c>
      <c r="M37" t="str">
        <f>IF(AND(ISNUMBER(J37),ISNUMBER(K37)),IF(ABS(K37-J37)&lt;=MAX($AH3,ABS($AH4*I37)),"Concordant","Divergent"),"")</f>
        <v/>
      </c>
      <c r="O37" t="str">
        <f t="shared" si="1"/>
        <v/>
      </c>
      <c r="P37" t="str">
        <f t="shared" si="2"/>
        <v/>
      </c>
      <c r="Q37" t="str">
        <f t="shared" si="3"/>
        <v/>
      </c>
      <c r="R37" t="str">
        <f t="shared" si="4"/>
        <v/>
      </c>
      <c r="S37" t="str">
        <f>IF(OR(O37="",I37=""),"",IF(I37=0,IF(O37=0,"OK","Majeur"),IF(ABS((O37-I37)/I37)&lt;=IFERROR(VLOOKUP(G37,$AJ7:AK9,2,FALSE),0.005),"OK",IF(ABS((O37-I37)/I37)&lt;=2*IFERROR(VLOOKUP(G37,$AJ7:AK9,2,FALSE),0.005),"Mineur","Majeur"))))</f>
        <v/>
      </c>
    </row>
    <row r="38" spans="12:19" x14ac:dyDescent="0.25">
      <c r="L38" t="str">
        <f t="shared" si="0"/>
        <v/>
      </c>
      <c r="M38" t="str">
        <f>IF(AND(ISNUMBER(J38),ISNUMBER(K38)),IF(ABS(K38-J38)&lt;=MAX($AH3,ABS($AH4*I38)),"Concordant","Divergent"),"")</f>
        <v/>
      </c>
      <c r="O38" t="str">
        <f t="shared" si="1"/>
        <v/>
      </c>
      <c r="P38" t="str">
        <f t="shared" si="2"/>
        <v/>
      </c>
      <c r="Q38" t="str">
        <f t="shared" si="3"/>
        <v/>
      </c>
      <c r="R38" t="str">
        <f t="shared" si="4"/>
        <v/>
      </c>
      <c r="S38" t="str">
        <f>IF(OR(O38="",I38=""),"",IF(I38=0,IF(O38=0,"OK","Majeur"),IF(ABS((O38-I38)/I38)&lt;=IFERROR(VLOOKUP(G38,$AJ7:AK9,2,FALSE),0.005),"OK",IF(ABS((O38-I38)/I38)&lt;=2*IFERROR(VLOOKUP(G38,$AJ7:AK9,2,FALSE),0.005),"Mineur","Majeur"))))</f>
        <v/>
      </c>
    </row>
    <row r="39" spans="12:19" x14ac:dyDescent="0.25">
      <c r="L39" t="str">
        <f t="shared" si="0"/>
        <v/>
      </c>
      <c r="M39" t="str">
        <f>IF(AND(ISNUMBER(J39),ISNUMBER(K39)),IF(ABS(K39-J39)&lt;=MAX($AH3,ABS($AH4*I39)),"Concordant","Divergent"),"")</f>
        <v/>
      </c>
      <c r="O39" t="str">
        <f t="shared" si="1"/>
        <v/>
      </c>
      <c r="P39" t="str">
        <f t="shared" si="2"/>
        <v/>
      </c>
      <c r="Q39" t="str">
        <f t="shared" si="3"/>
        <v/>
      </c>
      <c r="R39" t="str">
        <f t="shared" si="4"/>
        <v/>
      </c>
      <c r="S39" t="str">
        <f>IF(OR(O39="",I39=""),"",IF(I39=0,IF(O39=0,"OK","Majeur"),IF(ABS((O39-I39)/I39)&lt;=IFERROR(VLOOKUP(G39,$AJ7:AK9,2,FALSE),0.005),"OK",IF(ABS((O39-I39)/I39)&lt;=2*IFERROR(VLOOKUP(G39,$AJ7:AK9,2,FALSE),0.005),"Mineur","Majeur"))))</f>
        <v/>
      </c>
    </row>
    <row r="40" spans="12:19" x14ac:dyDescent="0.25">
      <c r="L40" t="str">
        <f t="shared" si="0"/>
        <v/>
      </c>
      <c r="M40" t="str">
        <f>IF(AND(ISNUMBER(J40),ISNUMBER(K40)),IF(ABS(K40-J40)&lt;=MAX($AH3,ABS($AH4*I40)),"Concordant","Divergent"),"")</f>
        <v/>
      </c>
      <c r="O40" t="str">
        <f t="shared" si="1"/>
        <v/>
      </c>
      <c r="P40" t="str">
        <f t="shared" si="2"/>
        <v/>
      </c>
      <c r="Q40" t="str">
        <f t="shared" si="3"/>
        <v/>
      </c>
      <c r="R40" t="str">
        <f t="shared" si="4"/>
        <v/>
      </c>
      <c r="S40" t="str">
        <f>IF(OR(O40="",I40=""),"",IF(I40=0,IF(O40=0,"OK","Majeur"),IF(ABS((O40-I40)/I40)&lt;=IFERROR(VLOOKUP(G40,$AJ7:AK9,2,FALSE),0.005),"OK",IF(ABS((O40-I40)/I40)&lt;=2*IFERROR(VLOOKUP(G40,$AJ7:AK9,2,FALSE),0.005),"Mineur","Majeur"))))</f>
        <v/>
      </c>
    </row>
    <row r="41" spans="12:19" x14ac:dyDescent="0.25">
      <c r="L41" t="str">
        <f t="shared" si="0"/>
        <v/>
      </c>
      <c r="M41" t="str">
        <f>IF(AND(ISNUMBER(J41),ISNUMBER(K41)),IF(ABS(K41-J41)&lt;=MAX($AH3,ABS($AH4*I41)),"Concordant","Divergent"),"")</f>
        <v/>
      </c>
      <c r="O41" t="str">
        <f t="shared" si="1"/>
        <v/>
      </c>
      <c r="P41" t="str">
        <f t="shared" si="2"/>
        <v/>
      </c>
      <c r="Q41" t="str">
        <f t="shared" si="3"/>
        <v/>
      </c>
      <c r="R41" t="str">
        <f t="shared" si="4"/>
        <v/>
      </c>
      <c r="S41" t="str">
        <f>IF(OR(O41="",I41=""),"",IF(I41=0,IF(O41=0,"OK","Majeur"),IF(ABS((O41-I41)/I41)&lt;=IFERROR(VLOOKUP(G41,$AJ7:AK9,2,FALSE),0.005),"OK",IF(ABS((O41-I41)/I41)&lt;=2*IFERROR(VLOOKUP(G41,$AJ7:AK9,2,FALSE),0.005),"Mineur","Majeur"))))</f>
        <v/>
      </c>
    </row>
    <row r="42" spans="12:19" x14ac:dyDescent="0.25">
      <c r="L42" t="str">
        <f t="shared" si="0"/>
        <v/>
      </c>
      <c r="M42" t="str">
        <f>IF(AND(ISNUMBER(J42),ISNUMBER(K42)),IF(ABS(K42-J42)&lt;=MAX($AH3,ABS($AH4*I42)),"Concordant","Divergent"),"")</f>
        <v/>
      </c>
      <c r="O42" t="str">
        <f t="shared" si="1"/>
        <v/>
      </c>
      <c r="P42" t="str">
        <f t="shared" si="2"/>
        <v/>
      </c>
      <c r="Q42" t="str">
        <f t="shared" si="3"/>
        <v/>
      </c>
      <c r="R42" t="str">
        <f t="shared" si="4"/>
        <v/>
      </c>
      <c r="S42" t="str">
        <f>IF(OR(O42="",I42=""),"",IF(I42=0,IF(O42=0,"OK","Majeur"),IF(ABS((O42-I42)/I42)&lt;=IFERROR(VLOOKUP(G42,$AJ7:AK9,2,FALSE),0.005),"OK",IF(ABS((O42-I42)/I42)&lt;=2*IFERROR(VLOOKUP(G42,$AJ7:AK9,2,FALSE),0.005),"Mineur","Majeur"))))</f>
        <v/>
      </c>
    </row>
    <row r="43" spans="12:19" x14ac:dyDescent="0.25">
      <c r="L43" t="str">
        <f t="shared" si="0"/>
        <v/>
      </c>
      <c r="M43" t="str">
        <f>IF(AND(ISNUMBER(J43),ISNUMBER(K43)),IF(ABS(K43-J43)&lt;=MAX($AH3,ABS($AH4*I43)),"Concordant","Divergent"),"")</f>
        <v/>
      </c>
      <c r="O43" t="str">
        <f t="shared" si="1"/>
        <v/>
      </c>
      <c r="P43" t="str">
        <f t="shared" si="2"/>
        <v/>
      </c>
      <c r="Q43" t="str">
        <f t="shared" si="3"/>
        <v/>
      </c>
      <c r="R43" t="str">
        <f t="shared" si="4"/>
        <v/>
      </c>
      <c r="S43" t="str">
        <f>IF(OR(O43="",I43=""),"",IF(I43=0,IF(O43=0,"OK","Majeur"),IF(ABS((O43-I43)/I43)&lt;=IFERROR(VLOOKUP(G43,$AJ7:AK9,2,FALSE),0.005),"OK",IF(ABS((O43-I43)/I43)&lt;=2*IFERROR(VLOOKUP(G43,$AJ7:AK9,2,FALSE),0.005),"Mineur","Majeur"))))</f>
        <v/>
      </c>
    </row>
    <row r="44" spans="12:19" x14ac:dyDescent="0.25">
      <c r="L44" t="str">
        <f t="shared" si="0"/>
        <v/>
      </c>
      <c r="M44" t="str">
        <f>IF(AND(ISNUMBER(J44),ISNUMBER(K44)),IF(ABS(K44-J44)&lt;=MAX($AH3,ABS($AH4*I44)),"Concordant","Divergent"),"")</f>
        <v/>
      </c>
      <c r="O44" t="str">
        <f t="shared" si="1"/>
        <v/>
      </c>
      <c r="P44" t="str">
        <f t="shared" si="2"/>
        <v/>
      </c>
      <c r="Q44" t="str">
        <f t="shared" si="3"/>
        <v/>
      </c>
      <c r="R44" t="str">
        <f t="shared" si="4"/>
        <v/>
      </c>
      <c r="S44" t="str">
        <f>IF(OR(O44="",I44=""),"",IF(I44=0,IF(O44=0,"OK","Majeur"),IF(ABS((O44-I44)/I44)&lt;=IFERROR(VLOOKUP(G44,$AJ7:AK9,2,FALSE),0.005),"OK",IF(ABS((O44-I44)/I44)&lt;=2*IFERROR(VLOOKUP(G44,$AJ7:AK9,2,FALSE),0.005),"Mineur","Majeur"))))</f>
        <v/>
      </c>
    </row>
    <row r="45" spans="12:19" x14ac:dyDescent="0.25">
      <c r="L45" t="str">
        <f t="shared" si="0"/>
        <v/>
      </c>
      <c r="M45" t="str">
        <f>IF(AND(ISNUMBER(J45),ISNUMBER(K45)),IF(ABS(K45-J45)&lt;=MAX($AH3,ABS($AH4*I45)),"Concordant","Divergent"),"")</f>
        <v/>
      </c>
      <c r="O45" t="str">
        <f t="shared" si="1"/>
        <v/>
      </c>
      <c r="P45" t="str">
        <f t="shared" si="2"/>
        <v/>
      </c>
      <c r="Q45" t="str">
        <f t="shared" si="3"/>
        <v/>
      </c>
      <c r="R45" t="str">
        <f t="shared" si="4"/>
        <v/>
      </c>
      <c r="S45" t="str">
        <f>IF(OR(O45="",I45=""),"",IF(I45=0,IF(O45=0,"OK","Majeur"),IF(ABS((O45-I45)/I45)&lt;=IFERROR(VLOOKUP(G45,$AJ7:AK9,2,FALSE),0.005),"OK",IF(ABS((O45-I45)/I45)&lt;=2*IFERROR(VLOOKUP(G45,$AJ7:AK9,2,FALSE),0.005),"Mineur","Majeur"))))</f>
        <v/>
      </c>
    </row>
    <row r="46" spans="12:19" x14ac:dyDescent="0.25">
      <c r="L46" t="str">
        <f t="shared" si="0"/>
        <v/>
      </c>
      <c r="M46" t="str">
        <f>IF(AND(ISNUMBER(J46),ISNUMBER(K46)),IF(ABS(K46-J46)&lt;=MAX($AH3,ABS($AH4*I46)),"Concordant","Divergent"),"")</f>
        <v/>
      </c>
      <c r="O46" t="str">
        <f t="shared" si="1"/>
        <v/>
      </c>
      <c r="P46" t="str">
        <f t="shared" si="2"/>
        <v/>
      </c>
      <c r="Q46" t="str">
        <f t="shared" si="3"/>
        <v/>
      </c>
      <c r="R46" t="str">
        <f t="shared" si="4"/>
        <v/>
      </c>
      <c r="S46" t="str">
        <f>IF(OR(O46="",I46=""),"",IF(I46=0,IF(O46=0,"OK","Majeur"),IF(ABS((O46-I46)/I46)&lt;=IFERROR(VLOOKUP(G46,$AJ7:AK9,2,FALSE),0.005),"OK",IF(ABS((O46-I46)/I46)&lt;=2*IFERROR(VLOOKUP(G46,$AJ7:AK9,2,FALSE),0.005),"Mineur","Majeur"))))</f>
        <v/>
      </c>
    </row>
    <row r="47" spans="12:19" x14ac:dyDescent="0.25">
      <c r="L47" t="str">
        <f t="shared" si="0"/>
        <v/>
      </c>
      <c r="M47" t="str">
        <f>IF(AND(ISNUMBER(J47),ISNUMBER(K47)),IF(ABS(K47-J47)&lt;=MAX($AH3,ABS($AH4*I47)),"Concordant","Divergent"),"")</f>
        <v/>
      </c>
      <c r="O47" t="str">
        <f t="shared" si="1"/>
        <v/>
      </c>
      <c r="P47" t="str">
        <f t="shared" si="2"/>
        <v/>
      </c>
      <c r="Q47" t="str">
        <f t="shared" si="3"/>
        <v/>
      </c>
      <c r="R47" t="str">
        <f t="shared" si="4"/>
        <v/>
      </c>
      <c r="S47" t="str">
        <f>IF(OR(O47="",I47=""),"",IF(I47=0,IF(O47=0,"OK","Majeur"),IF(ABS((O47-I47)/I47)&lt;=IFERROR(VLOOKUP(G47,$AJ7:AK9,2,FALSE),0.005),"OK",IF(ABS((O47-I47)/I47)&lt;=2*IFERROR(VLOOKUP(G47,$AJ7:AK9,2,FALSE),0.005),"Mineur","Majeur"))))</f>
        <v/>
      </c>
    </row>
    <row r="48" spans="12:19" x14ac:dyDescent="0.25">
      <c r="L48" t="str">
        <f t="shared" si="0"/>
        <v/>
      </c>
      <c r="M48" t="str">
        <f>IF(AND(ISNUMBER(J48),ISNUMBER(K48)),IF(ABS(K48-J48)&lt;=MAX($AH3,ABS($AH4*I48)),"Concordant","Divergent"),"")</f>
        <v/>
      </c>
      <c r="O48" t="str">
        <f t="shared" si="1"/>
        <v/>
      </c>
      <c r="P48" t="str">
        <f t="shared" si="2"/>
        <v/>
      </c>
      <c r="Q48" t="str">
        <f t="shared" si="3"/>
        <v/>
      </c>
      <c r="R48" t="str">
        <f t="shared" si="4"/>
        <v/>
      </c>
      <c r="S48" t="str">
        <f>IF(OR(O48="",I48=""),"",IF(I48=0,IF(O48=0,"OK","Majeur"),IF(ABS((O48-I48)/I48)&lt;=IFERROR(VLOOKUP(G48,$AJ7:AK9,2,FALSE),0.005),"OK",IF(ABS((O48-I48)/I48)&lt;=2*IFERROR(VLOOKUP(G48,$AJ7:AK9,2,FALSE),0.005),"Mineur","Majeur"))))</f>
        <v/>
      </c>
    </row>
    <row r="49" spans="12:19" x14ac:dyDescent="0.25">
      <c r="L49" t="str">
        <f t="shared" si="0"/>
        <v/>
      </c>
      <c r="M49" t="str">
        <f>IF(AND(ISNUMBER(J49),ISNUMBER(K49)),IF(ABS(K49-J49)&lt;=MAX($AH3,ABS($AH4*I49)),"Concordant","Divergent"),"")</f>
        <v/>
      </c>
      <c r="O49" t="str">
        <f t="shared" si="1"/>
        <v/>
      </c>
      <c r="P49" t="str">
        <f t="shared" si="2"/>
        <v/>
      </c>
      <c r="Q49" t="str">
        <f t="shared" si="3"/>
        <v/>
      </c>
      <c r="R49" t="str">
        <f t="shared" si="4"/>
        <v/>
      </c>
      <c r="S49" t="str">
        <f>IF(OR(O49="",I49=""),"",IF(I49=0,IF(O49=0,"OK","Majeur"),IF(ABS((O49-I49)/I49)&lt;=IFERROR(VLOOKUP(G49,$AJ7:AK9,2,FALSE),0.005),"OK",IF(ABS((O49-I49)/I49)&lt;=2*IFERROR(VLOOKUP(G49,$AJ7:AK9,2,FALSE),0.005),"Mineur","Majeur"))))</f>
        <v/>
      </c>
    </row>
    <row r="50" spans="12:19" x14ac:dyDescent="0.25">
      <c r="L50" t="str">
        <f t="shared" si="0"/>
        <v/>
      </c>
      <c r="M50" t="str">
        <f>IF(AND(ISNUMBER(J50),ISNUMBER(K50)),IF(ABS(K50-J50)&lt;=MAX($AH3,ABS($AH4*I50)),"Concordant","Divergent"),"")</f>
        <v/>
      </c>
      <c r="O50" t="str">
        <f t="shared" si="1"/>
        <v/>
      </c>
      <c r="P50" t="str">
        <f t="shared" si="2"/>
        <v/>
      </c>
      <c r="Q50" t="str">
        <f t="shared" si="3"/>
        <v/>
      </c>
      <c r="R50" t="str">
        <f t="shared" si="4"/>
        <v/>
      </c>
      <c r="S50" t="str">
        <f>IF(OR(O50="",I50=""),"",IF(I50=0,IF(O50=0,"OK","Majeur"),IF(ABS((O50-I50)/I50)&lt;=IFERROR(VLOOKUP(G50,$AJ7:AK9,2,FALSE),0.005),"OK",IF(ABS((O50-I50)/I50)&lt;=2*IFERROR(VLOOKUP(G50,$AJ7:AK9,2,FALSE),0.005),"Mineur","Majeur"))))</f>
        <v/>
      </c>
    </row>
    <row r="51" spans="12:19" x14ac:dyDescent="0.25">
      <c r="L51" t="str">
        <f t="shared" si="0"/>
        <v/>
      </c>
      <c r="M51" t="str">
        <f>IF(AND(ISNUMBER(J51),ISNUMBER(K51)),IF(ABS(K51-J51)&lt;=MAX($AH3,ABS($AH4*I51)),"Concordant","Divergent"),"")</f>
        <v/>
      </c>
      <c r="O51" t="str">
        <f t="shared" si="1"/>
        <v/>
      </c>
      <c r="P51" t="str">
        <f t="shared" si="2"/>
        <v/>
      </c>
      <c r="Q51" t="str">
        <f t="shared" si="3"/>
        <v/>
      </c>
      <c r="R51" t="str">
        <f t="shared" si="4"/>
        <v/>
      </c>
      <c r="S51" t="str">
        <f>IF(OR(O51="",I51=""),"",IF(I51=0,IF(O51=0,"OK","Majeur"),IF(ABS((O51-I51)/I51)&lt;=IFERROR(VLOOKUP(G51,$AJ7:AK9,2,FALSE),0.005),"OK",IF(ABS((O51-I51)/I51)&lt;=2*IFERROR(VLOOKUP(G51,$AJ7:AK9,2,FALSE),0.005),"Mineur","Majeur"))))</f>
        <v/>
      </c>
    </row>
    <row r="52" spans="12:19" x14ac:dyDescent="0.25">
      <c r="L52" t="str">
        <f t="shared" si="0"/>
        <v/>
      </c>
      <c r="M52" t="str">
        <f>IF(AND(ISNUMBER(J52),ISNUMBER(K52)),IF(ABS(K52-J52)&lt;=MAX($AH3,ABS($AH4*I52)),"Concordant","Divergent"),"")</f>
        <v/>
      </c>
      <c r="O52" t="str">
        <f t="shared" si="1"/>
        <v/>
      </c>
      <c r="P52" t="str">
        <f t="shared" si="2"/>
        <v/>
      </c>
      <c r="Q52" t="str">
        <f t="shared" si="3"/>
        <v/>
      </c>
      <c r="R52" t="str">
        <f t="shared" si="4"/>
        <v/>
      </c>
      <c r="S52" t="str">
        <f>IF(OR(O52="",I52=""),"",IF(I52=0,IF(O52=0,"OK","Majeur"),IF(ABS((O52-I52)/I52)&lt;=IFERROR(VLOOKUP(G52,$AJ7:AK9,2,FALSE),0.005),"OK",IF(ABS((O52-I52)/I52)&lt;=2*IFERROR(VLOOKUP(G52,$AJ7:AK9,2,FALSE),0.005),"Mineur","Majeur"))))</f>
        <v/>
      </c>
    </row>
    <row r="53" spans="12:19" x14ac:dyDescent="0.25">
      <c r="L53" t="str">
        <f t="shared" si="0"/>
        <v/>
      </c>
      <c r="M53" t="str">
        <f>IF(AND(ISNUMBER(J53),ISNUMBER(K53)),IF(ABS(K53-J53)&lt;=MAX($AH3,ABS($AH4*I53)),"Concordant","Divergent"),"")</f>
        <v/>
      </c>
      <c r="O53" t="str">
        <f t="shared" si="1"/>
        <v/>
      </c>
      <c r="P53" t="str">
        <f t="shared" si="2"/>
        <v/>
      </c>
      <c r="Q53" t="str">
        <f t="shared" si="3"/>
        <v/>
      </c>
      <c r="R53" t="str">
        <f t="shared" si="4"/>
        <v/>
      </c>
      <c r="S53" t="str">
        <f>IF(OR(O53="",I53=""),"",IF(I53=0,IF(O53=0,"OK","Majeur"),IF(ABS((O53-I53)/I53)&lt;=IFERROR(VLOOKUP(G53,$AJ7:AK9,2,FALSE),0.005),"OK",IF(ABS((O53-I53)/I53)&lt;=2*IFERROR(VLOOKUP(G53,$AJ7:AK9,2,FALSE),0.005),"Mineur","Majeur"))))</f>
        <v/>
      </c>
    </row>
    <row r="54" spans="12:19" x14ac:dyDescent="0.25">
      <c r="L54" t="str">
        <f t="shared" si="0"/>
        <v/>
      </c>
      <c r="M54" t="str">
        <f>IF(AND(ISNUMBER(J54),ISNUMBER(K54)),IF(ABS(K54-J54)&lt;=MAX($AH3,ABS($AH4*I54)),"Concordant","Divergent"),"")</f>
        <v/>
      </c>
      <c r="O54" t="str">
        <f t="shared" si="1"/>
        <v/>
      </c>
      <c r="P54" t="str">
        <f t="shared" si="2"/>
        <v/>
      </c>
      <c r="Q54" t="str">
        <f t="shared" si="3"/>
        <v/>
      </c>
      <c r="R54" t="str">
        <f t="shared" si="4"/>
        <v/>
      </c>
      <c r="S54" t="str">
        <f>IF(OR(O54="",I54=""),"",IF(I54=0,IF(O54=0,"OK","Majeur"),IF(ABS((O54-I54)/I54)&lt;=IFERROR(VLOOKUP(G54,$AJ7:AK9,2,FALSE),0.005),"OK",IF(ABS((O54-I54)/I54)&lt;=2*IFERROR(VLOOKUP(G54,$AJ7:AK9,2,FALSE),0.005),"Mineur","Majeur"))))</f>
        <v/>
      </c>
    </row>
    <row r="55" spans="12:19" x14ac:dyDescent="0.25">
      <c r="L55" t="str">
        <f t="shared" si="0"/>
        <v/>
      </c>
      <c r="M55" t="str">
        <f>IF(AND(ISNUMBER(J55),ISNUMBER(K55)),IF(ABS(K55-J55)&lt;=MAX($AH3,ABS($AH4*I55)),"Concordant","Divergent"),"")</f>
        <v/>
      </c>
      <c r="O55" t="str">
        <f t="shared" si="1"/>
        <v/>
      </c>
      <c r="P55" t="str">
        <f t="shared" si="2"/>
        <v/>
      </c>
      <c r="Q55" t="str">
        <f t="shared" si="3"/>
        <v/>
      </c>
      <c r="R55" t="str">
        <f t="shared" si="4"/>
        <v/>
      </c>
      <c r="S55" t="str">
        <f>IF(OR(O55="",I55=""),"",IF(I55=0,IF(O55=0,"OK","Majeur"),IF(ABS((O55-I55)/I55)&lt;=IFERROR(VLOOKUP(G55,$AJ7:AK9,2,FALSE),0.005),"OK",IF(ABS((O55-I55)/I55)&lt;=2*IFERROR(VLOOKUP(G55,$AJ7:AK9,2,FALSE),0.005),"Mineur","Majeur"))))</f>
        <v/>
      </c>
    </row>
    <row r="56" spans="12:19" x14ac:dyDescent="0.25">
      <c r="L56" t="str">
        <f t="shared" si="0"/>
        <v/>
      </c>
      <c r="M56" t="str">
        <f>IF(AND(ISNUMBER(J56),ISNUMBER(K56)),IF(ABS(K56-J56)&lt;=MAX($AH3,ABS($AH4*I56)),"Concordant","Divergent"),"")</f>
        <v/>
      </c>
      <c r="O56" t="str">
        <f t="shared" si="1"/>
        <v/>
      </c>
      <c r="P56" t="str">
        <f t="shared" si="2"/>
        <v/>
      </c>
      <c r="Q56" t="str">
        <f t="shared" si="3"/>
        <v/>
      </c>
      <c r="R56" t="str">
        <f t="shared" si="4"/>
        <v/>
      </c>
      <c r="S56" t="str">
        <f>IF(OR(O56="",I56=""),"",IF(I56=0,IF(O56=0,"OK","Majeur"),IF(ABS((O56-I56)/I56)&lt;=IFERROR(VLOOKUP(G56,$AJ7:AK9,2,FALSE),0.005),"OK",IF(ABS((O56-I56)/I56)&lt;=2*IFERROR(VLOOKUP(G56,$AJ7:AK9,2,FALSE),0.005),"Mineur","Majeur"))))</f>
        <v/>
      </c>
    </row>
    <row r="57" spans="12:19" x14ac:dyDescent="0.25">
      <c r="L57" t="str">
        <f t="shared" si="0"/>
        <v/>
      </c>
      <c r="M57" t="str">
        <f>IF(AND(ISNUMBER(J57),ISNUMBER(K57)),IF(ABS(K57-J57)&lt;=MAX($AH3,ABS($AH4*I57)),"Concordant","Divergent"),"")</f>
        <v/>
      </c>
      <c r="O57" t="str">
        <f t="shared" si="1"/>
        <v/>
      </c>
      <c r="P57" t="str">
        <f t="shared" si="2"/>
        <v/>
      </c>
      <c r="Q57" t="str">
        <f t="shared" si="3"/>
        <v/>
      </c>
      <c r="R57" t="str">
        <f t="shared" si="4"/>
        <v/>
      </c>
      <c r="S57" t="str">
        <f>IF(OR(O57="",I57=""),"",IF(I57=0,IF(O57=0,"OK","Majeur"),IF(ABS((O57-I57)/I57)&lt;=IFERROR(VLOOKUP(G57,$AJ7:AK9,2,FALSE),0.005),"OK",IF(ABS((O57-I57)/I57)&lt;=2*IFERROR(VLOOKUP(G57,$AJ7:AK9,2,FALSE),0.005),"Mineur","Majeur"))))</f>
        <v/>
      </c>
    </row>
    <row r="58" spans="12:19" x14ac:dyDescent="0.25">
      <c r="L58" t="str">
        <f t="shared" si="0"/>
        <v/>
      </c>
      <c r="M58" t="str">
        <f>IF(AND(ISNUMBER(J58),ISNUMBER(K58)),IF(ABS(K58-J58)&lt;=MAX($AH3,ABS($AH4*I58)),"Concordant","Divergent"),"")</f>
        <v/>
      </c>
      <c r="O58" t="str">
        <f t="shared" si="1"/>
        <v/>
      </c>
      <c r="P58" t="str">
        <f t="shared" si="2"/>
        <v/>
      </c>
      <c r="Q58" t="str">
        <f t="shared" si="3"/>
        <v/>
      </c>
      <c r="R58" t="str">
        <f t="shared" si="4"/>
        <v/>
      </c>
      <c r="S58" t="str">
        <f>IF(OR(O58="",I58=""),"",IF(I58=0,IF(O58=0,"OK","Majeur"),IF(ABS((O58-I58)/I58)&lt;=IFERROR(VLOOKUP(G58,$AJ7:AK9,2,FALSE),0.005),"OK",IF(ABS((O58-I58)/I58)&lt;=2*IFERROR(VLOOKUP(G58,$AJ7:AK9,2,FALSE),0.005),"Mineur","Majeur"))))</f>
        <v/>
      </c>
    </row>
    <row r="59" spans="12:19" x14ac:dyDescent="0.25">
      <c r="L59" t="str">
        <f t="shared" si="0"/>
        <v/>
      </c>
      <c r="M59" t="str">
        <f>IF(AND(ISNUMBER(J59),ISNUMBER(K59)),IF(ABS(K59-J59)&lt;=MAX($AH3,ABS($AH4*I59)),"Concordant","Divergent"),"")</f>
        <v/>
      </c>
      <c r="O59" t="str">
        <f t="shared" si="1"/>
        <v/>
      </c>
      <c r="P59" t="str">
        <f t="shared" si="2"/>
        <v/>
      </c>
      <c r="Q59" t="str">
        <f t="shared" si="3"/>
        <v/>
      </c>
      <c r="R59" t="str">
        <f t="shared" si="4"/>
        <v/>
      </c>
      <c r="S59" t="str">
        <f>IF(OR(O59="",I59=""),"",IF(I59=0,IF(O59=0,"OK","Majeur"),IF(ABS((O59-I59)/I59)&lt;=IFERROR(VLOOKUP(G59,$AJ7:AK9,2,FALSE),0.005),"OK",IF(ABS((O59-I59)/I59)&lt;=2*IFERROR(VLOOKUP(G59,$AJ7:AK9,2,FALSE),0.005),"Mineur","Majeur"))))</f>
        <v/>
      </c>
    </row>
    <row r="60" spans="12:19" x14ac:dyDescent="0.25">
      <c r="L60" t="str">
        <f t="shared" si="0"/>
        <v/>
      </c>
      <c r="M60" t="str">
        <f>IF(AND(ISNUMBER(J60),ISNUMBER(K60)),IF(ABS(K60-J60)&lt;=MAX($AH3,ABS($AH4*I60)),"Concordant","Divergent"),"")</f>
        <v/>
      </c>
      <c r="O60" t="str">
        <f t="shared" si="1"/>
        <v/>
      </c>
      <c r="P60" t="str">
        <f t="shared" si="2"/>
        <v/>
      </c>
      <c r="Q60" t="str">
        <f t="shared" si="3"/>
        <v/>
      </c>
      <c r="R60" t="str">
        <f t="shared" si="4"/>
        <v/>
      </c>
      <c r="S60" t="str">
        <f>IF(OR(O60="",I60=""),"",IF(I60=0,IF(O60=0,"OK","Majeur"),IF(ABS((O60-I60)/I60)&lt;=IFERROR(VLOOKUP(G60,$AJ7:AK9,2,FALSE),0.005),"OK",IF(ABS((O60-I60)/I60)&lt;=2*IFERROR(VLOOKUP(G60,$AJ7:AK9,2,FALSE),0.005),"Mineur","Majeur"))))</f>
        <v/>
      </c>
    </row>
    <row r="61" spans="12:19" x14ac:dyDescent="0.25">
      <c r="L61" t="str">
        <f t="shared" si="0"/>
        <v/>
      </c>
      <c r="M61" t="str">
        <f>IF(AND(ISNUMBER(J61),ISNUMBER(K61)),IF(ABS(K61-J61)&lt;=MAX($AH3,ABS($AH4*I61)),"Concordant","Divergent"),"")</f>
        <v/>
      </c>
      <c r="O61" t="str">
        <f t="shared" si="1"/>
        <v/>
      </c>
      <c r="P61" t="str">
        <f t="shared" si="2"/>
        <v/>
      </c>
      <c r="Q61" t="str">
        <f t="shared" si="3"/>
        <v/>
      </c>
      <c r="R61" t="str">
        <f t="shared" si="4"/>
        <v/>
      </c>
      <c r="S61" t="str">
        <f>IF(OR(O61="",I61=""),"",IF(I61=0,IF(O61=0,"OK","Majeur"),IF(ABS((O61-I61)/I61)&lt;=IFERROR(VLOOKUP(G61,$AJ7:AK9,2,FALSE),0.005),"OK",IF(ABS((O61-I61)/I61)&lt;=2*IFERROR(VLOOKUP(G61,$AJ7:AK9,2,FALSE),0.005),"Mineur","Majeur"))))</f>
        <v/>
      </c>
    </row>
    <row r="62" spans="12:19" x14ac:dyDescent="0.25">
      <c r="L62" t="str">
        <f t="shared" si="0"/>
        <v/>
      </c>
      <c r="M62" t="str">
        <f>IF(AND(ISNUMBER(J62),ISNUMBER(K62)),IF(ABS(K62-J62)&lt;=MAX($AH3,ABS($AH4*I62)),"Concordant","Divergent"),"")</f>
        <v/>
      </c>
      <c r="O62" t="str">
        <f t="shared" si="1"/>
        <v/>
      </c>
      <c r="P62" t="str">
        <f t="shared" si="2"/>
        <v/>
      </c>
      <c r="Q62" t="str">
        <f t="shared" si="3"/>
        <v/>
      </c>
      <c r="R62" t="str">
        <f t="shared" si="4"/>
        <v/>
      </c>
      <c r="S62" t="str">
        <f>IF(OR(O62="",I62=""),"",IF(I62=0,IF(O62=0,"OK","Majeur"),IF(ABS((O62-I62)/I62)&lt;=IFERROR(VLOOKUP(G62,$AJ7:AK9,2,FALSE),0.005),"OK",IF(ABS((O62-I62)/I62)&lt;=2*IFERROR(VLOOKUP(G62,$AJ7:AK9,2,FALSE),0.005),"Mineur","Majeur"))))</f>
        <v/>
      </c>
    </row>
    <row r="63" spans="12:19" x14ac:dyDescent="0.25">
      <c r="L63" t="str">
        <f t="shared" si="0"/>
        <v/>
      </c>
      <c r="M63" t="str">
        <f>IF(AND(ISNUMBER(J63),ISNUMBER(K63)),IF(ABS(K63-J63)&lt;=MAX($AH3,ABS($AH4*I63)),"Concordant","Divergent"),"")</f>
        <v/>
      </c>
      <c r="O63" t="str">
        <f t="shared" si="1"/>
        <v/>
      </c>
      <c r="P63" t="str">
        <f t="shared" si="2"/>
        <v/>
      </c>
      <c r="Q63" t="str">
        <f t="shared" si="3"/>
        <v/>
      </c>
      <c r="R63" t="str">
        <f t="shared" si="4"/>
        <v/>
      </c>
      <c r="S63" t="str">
        <f>IF(OR(O63="",I63=""),"",IF(I63=0,IF(O63=0,"OK","Majeur"),IF(ABS((O63-I63)/I63)&lt;=IFERROR(VLOOKUP(G63,$AJ7:AK9,2,FALSE),0.005),"OK",IF(ABS((O63-I63)/I63)&lt;=2*IFERROR(VLOOKUP(G63,$AJ7:AK9,2,FALSE),0.005),"Mineur","Majeur"))))</f>
        <v/>
      </c>
    </row>
    <row r="64" spans="12:19" x14ac:dyDescent="0.25">
      <c r="L64" t="str">
        <f t="shared" si="0"/>
        <v/>
      </c>
      <c r="M64" t="str">
        <f>IF(AND(ISNUMBER(J64),ISNUMBER(K64)),IF(ABS(K64-J64)&lt;=MAX($AH3,ABS($AH4*I64)),"Concordant","Divergent"),"")</f>
        <v/>
      </c>
      <c r="O64" t="str">
        <f t="shared" si="1"/>
        <v/>
      </c>
      <c r="P64" t="str">
        <f t="shared" si="2"/>
        <v/>
      </c>
      <c r="Q64" t="str">
        <f t="shared" si="3"/>
        <v/>
      </c>
      <c r="R64" t="str">
        <f t="shared" si="4"/>
        <v/>
      </c>
      <c r="S64" t="str">
        <f>IF(OR(O64="",I64=""),"",IF(I64=0,IF(O64=0,"OK","Majeur"),IF(ABS((O64-I64)/I64)&lt;=IFERROR(VLOOKUP(G64,$AJ7:AK9,2,FALSE),0.005),"OK",IF(ABS((O64-I64)/I64)&lt;=2*IFERROR(VLOOKUP(G64,$AJ7:AK9,2,FALSE),0.005),"Mineur","Majeur"))))</f>
        <v/>
      </c>
    </row>
    <row r="65" spans="12:19" x14ac:dyDescent="0.25">
      <c r="L65" t="str">
        <f t="shared" si="0"/>
        <v/>
      </c>
      <c r="M65" t="str">
        <f>IF(AND(ISNUMBER(J65),ISNUMBER(K65)),IF(ABS(K65-J65)&lt;=MAX($AH3,ABS($AH4*I65)),"Concordant","Divergent"),"")</f>
        <v/>
      </c>
      <c r="O65" t="str">
        <f t="shared" si="1"/>
        <v/>
      </c>
      <c r="P65" t="str">
        <f t="shared" si="2"/>
        <v/>
      </c>
      <c r="Q65" t="str">
        <f t="shared" si="3"/>
        <v/>
      </c>
      <c r="R65" t="str">
        <f t="shared" si="4"/>
        <v/>
      </c>
      <c r="S65" t="str">
        <f>IF(OR(O65="",I65=""),"",IF(I65=0,IF(O65=0,"OK","Majeur"),IF(ABS((O65-I65)/I65)&lt;=IFERROR(VLOOKUP(G65,$AJ7:AK9,2,FALSE),0.005),"OK",IF(ABS((O65-I65)/I65)&lt;=2*IFERROR(VLOOKUP(G65,$AJ7:AK9,2,FALSE),0.005),"Mineur","Majeur"))))</f>
        <v/>
      </c>
    </row>
    <row r="66" spans="12:19" x14ac:dyDescent="0.25">
      <c r="L66" t="str">
        <f t="shared" si="0"/>
        <v/>
      </c>
      <c r="M66" t="str">
        <f>IF(AND(ISNUMBER(J66),ISNUMBER(K66)),IF(ABS(K66-J66)&lt;=MAX($AH3,ABS($AH4*I66)),"Concordant","Divergent"),"")</f>
        <v/>
      </c>
      <c r="O66" t="str">
        <f t="shared" si="1"/>
        <v/>
      </c>
      <c r="P66" t="str">
        <f t="shared" si="2"/>
        <v/>
      </c>
      <c r="Q66" t="str">
        <f t="shared" si="3"/>
        <v/>
      </c>
      <c r="R66" t="str">
        <f t="shared" si="4"/>
        <v/>
      </c>
      <c r="S66" t="str">
        <f>IF(OR(O66="",I66=""),"",IF(I66=0,IF(O66=0,"OK","Majeur"),IF(ABS((O66-I66)/I66)&lt;=IFERROR(VLOOKUP(G66,$AJ7:AK9,2,FALSE),0.005),"OK",IF(ABS((O66-I66)/I66)&lt;=2*IFERROR(VLOOKUP(G66,$AJ7:AK9,2,FALSE),0.005),"Mineur","Majeur"))))</f>
        <v/>
      </c>
    </row>
    <row r="67" spans="12:19" x14ac:dyDescent="0.25">
      <c r="L67" t="str">
        <f t="shared" ref="L67:L130" si="5">IF(AND(ISNUMBER(J67),ISNUMBER(K67)),K67-J67,"")</f>
        <v/>
      </c>
      <c r="M67" t="str">
        <f>IF(AND(ISNUMBER(J67),ISNUMBER(K67)),IF(ABS(K67-J67)&lt;=MAX($AH3,ABS($AH4*I67)),"Concordant","Divergent"),"")</f>
        <v/>
      </c>
      <c r="O67" t="str">
        <f t="shared" ref="O67:O130" si="6">IF(AND(ISNUMBER(J67),ISNUMBER(K67)),IF(M67="Concordant",ROUND(AVERAGE(J67,K67),3),IF(NOT(ISBLANK(N67)),N67,"")),IF(NOT(ISBLANK(N67)),N67,""))</f>
        <v/>
      </c>
      <c r="P67" t="str">
        <f t="shared" ref="P67:P130" si="7">IF(ISNUMBER(O67),O67-I67,"")</f>
        <v/>
      </c>
      <c r="Q67" t="str">
        <f t="shared" ref="Q67:Q130" si="8">IF(AND(ISNUMBER(P67),I67&lt;&gt;0),P67/I67,IF(AND(I67=0,ISNUMBER(O67)),1,""))</f>
        <v/>
      </c>
      <c r="R67" t="str">
        <f t="shared" ref="R67:R130" si="9">IF(ISNUMBER(P67),P67*H67,"")</f>
        <v/>
      </c>
      <c r="S67" t="str">
        <f>IF(OR(O67="",I67=""),"",IF(I67=0,IF(O67=0,"OK","Majeur"),IF(ABS((O67-I67)/I67)&lt;=IFERROR(VLOOKUP(G67,$AJ7:AK9,2,FALSE),0.005),"OK",IF(ABS((O67-I67)/I67)&lt;=2*IFERROR(VLOOKUP(G67,$AJ7:AK9,2,FALSE),0.005),"Mineur","Majeur"))))</f>
        <v/>
      </c>
    </row>
    <row r="68" spans="12:19" x14ac:dyDescent="0.25">
      <c r="L68" t="str">
        <f t="shared" si="5"/>
        <v/>
      </c>
      <c r="M68" t="str">
        <f>IF(AND(ISNUMBER(J68),ISNUMBER(K68)),IF(ABS(K68-J68)&lt;=MAX($AH3,ABS($AH4*I68)),"Concordant","Divergent"),"")</f>
        <v/>
      </c>
      <c r="O68" t="str">
        <f t="shared" si="6"/>
        <v/>
      </c>
      <c r="P68" t="str">
        <f t="shared" si="7"/>
        <v/>
      </c>
      <c r="Q68" t="str">
        <f t="shared" si="8"/>
        <v/>
      </c>
      <c r="R68" t="str">
        <f t="shared" si="9"/>
        <v/>
      </c>
      <c r="S68" t="str">
        <f>IF(OR(O68="",I68=""),"",IF(I68=0,IF(O68=0,"OK","Majeur"),IF(ABS((O68-I68)/I68)&lt;=IFERROR(VLOOKUP(G68,$AJ7:AK9,2,FALSE),0.005),"OK",IF(ABS((O68-I68)/I68)&lt;=2*IFERROR(VLOOKUP(G68,$AJ7:AK9,2,FALSE),0.005),"Mineur","Majeur"))))</f>
        <v/>
      </c>
    </row>
    <row r="69" spans="12:19" x14ac:dyDescent="0.25">
      <c r="L69" t="str">
        <f t="shared" si="5"/>
        <v/>
      </c>
      <c r="M69" t="str">
        <f>IF(AND(ISNUMBER(J69),ISNUMBER(K69)),IF(ABS(K69-J69)&lt;=MAX($AH3,ABS($AH4*I69)),"Concordant","Divergent"),"")</f>
        <v/>
      </c>
      <c r="O69" t="str">
        <f t="shared" si="6"/>
        <v/>
      </c>
      <c r="P69" t="str">
        <f t="shared" si="7"/>
        <v/>
      </c>
      <c r="Q69" t="str">
        <f t="shared" si="8"/>
        <v/>
      </c>
      <c r="R69" t="str">
        <f t="shared" si="9"/>
        <v/>
      </c>
      <c r="S69" t="str">
        <f>IF(OR(O69="",I69=""),"",IF(I69=0,IF(O69=0,"OK","Majeur"),IF(ABS((O69-I69)/I69)&lt;=IFERROR(VLOOKUP(G69,$AJ7:AK9,2,FALSE),0.005),"OK",IF(ABS((O69-I69)/I69)&lt;=2*IFERROR(VLOOKUP(G69,$AJ7:AK9,2,FALSE),0.005),"Mineur","Majeur"))))</f>
        <v/>
      </c>
    </row>
    <row r="70" spans="12:19" x14ac:dyDescent="0.25">
      <c r="L70" t="str">
        <f t="shared" si="5"/>
        <v/>
      </c>
      <c r="M70" t="str">
        <f>IF(AND(ISNUMBER(J70),ISNUMBER(K70)),IF(ABS(K70-J70)&lt;=MAX($AH3,ABS($AH4*I70)),"Concordant","Divergent"),"")</f>
        <v/>
      </c>
      <c r="O70" t="str">
        <f t="shared" si="6"/>
        <v/>
      </c>
      <c r="P70" t="str">
        <f t="shared" si="7"/>
        <v/>
      </c>
      <c r="Q70" t="str">
        <f t="shared" si="8"/>
        <v/>
      </c>
      <c r="R70" t="str">
        <f t="shared" si="9"/>
        <v/>
      </c>
      <c r="S70" t="str">
        <f>IF(OR(O70="",I70=""),"",IF(I70=0,IF(O70=0,"OK","Majeur"),IF(ABS((O70-I70)/I70)&lt;=IFERROR(VLOOKUP(G70,$AJ7:AK9,2,FALSE),0.005),"OK",IF(ABS((O70-I70)/I70)&lt;=2*IFERROR(VLOOKUP(G70,$AJ7:AK9,2,FALSE),0.005),"Mineur","Majeur"))))</f>
        <v/>
      </c>
    </row>
    <row r="71" spans="12:19" x14ac:dyDescent="0.25">
      <c r="L71" t="str">
        <f t="shared" si="5"/>
        <v/>
      </c>
      <c r="M71" t="str">
        <f>IF(AND(ISNUMBER(J71),ISNUMBER(K71)),IF(ABS(K71-J71)&lt;=MAX($AH3,ABS($AH4*I71)),"Concordant","Divergent"),"")</f>
        <v/>
      </c>
      <c r="O71" t="str">
        <f t="shared" si="6"/>
        <v/>
      </c>
      <c r="P71" t="str">
        <f t="shared" si="7"/>
        <v/>
      </c>
      <c r="Q71" t="str">
        <f t="shared" si="8"/>
        <v/>
      </c>
      <c r="R71" t="str">
        <f t="shared" si="9"/>
        <v/>
      </c>
      <c r="S71" t="str">
        <f>IF(OR(O71="",I71=""),"",IF(I71=0,IF(O71=0,"OK","Majeur"),IF(ABS((O71-I71)/I71)&lt;=IFERROR(VLOOKUP(G71,$AJ7:AK9,2,FALSE),0.005),"OK",IF(ABS((O71-I71)/I71)&lt;=2*IFERROR(VLOOKUP(G71,$AJ7:AK9,2,FALSE),0.005),"Mineur","Majeur"))))</f>
        <v/>
      </c>
    </row>
    <row r="72" spans="12:19" x14ac:dyDescent="0.25">
      <c r="L72" t="str">
        <f t="shared" si="5"/>
        <v/>
      </c>
      <c r="M72" t="str">
        <f>IF(AND(ISNUMBER(J72),ISNUMBER(K72)),IF(ABS(K72-J72)&lt;=MAX($AH3,ABS($AH4*I72)),"Concordant","Divergent"),"")</f>
        <v/>
      </c>
      <c r="O72" t="str">
        <f t="shared" si="6"/>
        <v/>
      </c>
      <c r="P72" t="str">
        <f t="shared" si="7"/>
        <v/>
      </c>
      <c r="Q72" t="str">
        <f t="shared" si="8"/>
        <v/>
      </c>
      <c r="R72" t="str">
        <f t="shared" si="9"/>
        <v/>
      </c>
      <c r="S72" t="str">
        <f>IF(OR(O72="",I72=""),"",IF(I72=0,IF(O72=0,"OK","Majeur"),IF(ABS((O72-I72)/I72)&lt;=IFERROR(VLOOKUP(G72,$AJ7:AK9,2,FALSE),0.005),"OK",IF(ABS((O72-I72)/I72)&lt;=2*IFERROR(VLOOKUP(G72,$AJ7:AK9,2,FALSE),0.005),"Mineur","Majeur"))))</f>
        <v/>
      </c>
    </row>
    <row r="73" spans="12:19" x14ac:dyDescent="0.25">
      <c r="L73" t="str">
        <f t="shared" si="5"/>
        <v/>
      </c>
      <c r="M73" t="str">
        <f>IF(AND(ISNUMBER(J73),ISNUMBER(K73)),IF(ABS(K73-J73)&lt;=MAX($AH3,ABS($AH4*I73)),"Concordant","Divergent"),"")</f>
        <v/>
      </c>
      <c r="O73" t="str">
        <f t="shared" si="6"/>
        <v/>
      </c>
      <c r="P73" t="str">
        <f t="shared" si="7"/>
        <v/>
      </c>
      <c r="Q73" t="str">
        <f t="shared" si="8"/>
        <v/>
      </c>
      <c r="R73" t="str">
        <f t="shared" si="9"/>
        <v/>
      </c>
      <c r="S73" t="str">
        <f>IF(OR(O73="",I73=""),"",IF(I73=0,IF(O73=0,"OK","Majeur"),IF(ABS((O73-I73)/I73)&lt;=IFERROR(VLOOKUP(G73,$AJ7:AK9,2,FALSE),0.005),"OK",IF(ABS((O73-I73)/I73)&lt;=2*IFERROR(VLOOKUP(G73,$AJ7:AK9,2,FALSE),0.005),"Mineur","Majeur"))))</f>
        <v/>
      </c>
    </row>
    <row r="74" spans="12:19" x14ac:dyDescent="0.25">
      <c r="L74" t="str">
        <f t="shared" si="5"/>
        <v/>
      </c>
      <c r="M74" t="str">
        <f>IF(AND(ISNUMBER(J74),ISNUMBER(K74)),IF(ABS(K74-J74)&lt;=MAX($AH3,ABS($AH4*I74)),"Concordant","Divergent"),"")</f>
        <v/>
      </c>
      <c r="O74" t="str">
        <f t="shared" si="6"/>
        <v/>
      </c>
      <c r="P74" t="str">
        <f t="shared" si="7"/>
        <v/>
      </c>
      <c r="Q74" t="str">
        <f t="shared" si="8"/>
        <v/>
      </c>
      <c r="R74" t="str">
        <f t="shared" si="9"/>
        <v/>
      </c>
      <c r="S74" t="str">
        <f>IF(OR(O74="",I74=""),"",IF(I74=0,IF(O74=0,"OK","Majeur"),IF(ABS((O74-I74)/I74)&lt;=IFERROR(VLOOKUP(G74,$AJ7:AK9,2,FALSE),0.005),"OK",IF(ABS((O74-I74)/I74)&lt;=2*IFERROR(VLOOKUP(G74,$AJ7:AK9,2,FALSE),0.005),"Mineur","Majeur"))))</f>
        <v/>
      </c>
    </row>
    <row r="75" spans="12:19" x14ac:dyDescent="0.25">
      <c r="L75" t="str">
        <f t="shared" si="5"/>
        <v/>
      </c>
      <c r="M75" t="str">
        <f>IF(AND(ISNUMBER(J75),ISNUMBER(K75)),IF(ABS(K75-J75)&lt;=MAX($AH3,ABS($AH4*I75)),"Concordant","Divergent"),"")</f>
        <v/>
      </c>
      <c r="O75" t="str">
        <f t="shared" si="6"/>
        <v/>
      </c>
      <c r="P75" t="str">
        <f t="shared" si="7"/>
        <v/>
      </c>
      <c r="Q75" t="str">
        <f t="shared" si="8"/>
        <v/>
      </c>
      <c r="R75" t="str">
        <f t="shared" si="9"/>
        <v/>
      </c>
      <c r="S75" t="str">
        <f>IF(OR(O75="",I75=""),"",IF(I75=0,IF(O75=0,"OK","Majeur"),IF(ABS((O75-I75)/I75)&lt;=IFERROR(VLOOKUP(G75,$AJ7:AK9,2,FALSE),0.005),"OK",IF(ABS((O75-I75)/I75)&lt;=2*IFERROR(VLOOKUP(G75,$AJ7:AK9,2,FALSE),0.005),"Mineur","Majeur"))))</f>
        <v/>
      </c>
    </row>
    <row r="76" spans="12:19" x14ac:dyDescent="0.25">
      <c r="L76" t="str">
        <f t="shared" si="5"/>
        <v/>
      </c>
      <c r="M76" t="str">
        <f>IF(AND(ISNUMBER(J76),ISNUMBER(K76)),IF(ABS(K76-J76)&lt;=MAX($AH3,ABS($AH4*I76)),"Concordant","Divergent"),"")</f>
        <v/>
      </c>
      <c r="O76" t="str">
        <f t="shared" si="6"/>
        <v/>
      </c>
      <c r="P76" t="str">
        <f t="shared" si="7"/>
        <v/>
      </c>
      <c r="Q76" t="str">
        <f t="shared" si="8"/>
        <v/>
      </c>
      <c r="R76" t="str">
        <f t="shared" si="9"/>
        <v/>
      </c>
      <c r="S76" t="str">
        <f>IF(OR(O76="",I76=""),"",IF(I76=0,IF(O76=0,"OK","Majeur"),IF(ABS((O76-I76)/I76)&lt;=IFERROR(VLOOKUP(G76,$AJ7:AK9,2,FALSE),0.005),"OK",IF(ABS((O76-I76)/I76)&lt;=2*IFERROR(VLOOKUP(G76,$AJ7:AK9,2,FALSE),0.005),"Mineur","Majeur"))))</f>
        <v/>
      </c>
    </row>
    <row r="77" spans="12:19" x14ac:dyDescent="0.25">
      <c r="L77" t="str">
        <f t="shared" si="5"/>
        <v/>
      </c>
      <c r="M77" t="str">
        <f>IF(AND(ISNUMBER(J77),ISNUMBER(K77)),IF(ABS(K77-J77)&lt;=MAX($AH3,ABS($AH4*I77)),"Concordant","Divergent"),"")</f>
        <v/>
      </c>
      <c r="O77" t="str">
        <f t="shared" si="6"/>
        <v/>
      </c>
      <c r="P77" t="str">
        <f t="shared" si="7"/>
        <v/>
      </c>
      <c r="Q77" t="str">
        <f t="shared" si="8"/>
        <v/>
      </c>
      <c r="R77" t="str">
        <f t="shared" si="9"/>
        <v/>
      </c>
      <c r="S77" t="str">
        <f>IF(OR(O77="",I77=""),"",IF(I77=0,IF(O77=0,"OK","Majeur"),IF(ABS((O77-I77)/I77)&lt;=IFERROR(VLOOKUP(G77,$AJ7:AK9,2,FALSE),0.005),"OK",IF(ABS((O77-I77)/I77)&lt;=2*IFERROR(VLOOKUP(G77,$AJ7:AK9,2,FALSE),0.005),"Mineur","Majeur"))))</f>
        <v/>
      </c>
    </row>
    <row r="78" spans="12:19" x14ac:dyDescent="0.25">
      <c r="L78" t="str">
        <f t="shared" si="5"/>
        <v/>
      </c>
      <c r="M78" t="str">
        <f>IF(AND(ISNUMBER(J78),ISNUMBER(K78)),IF(ABS(K78-J78)&lt;=MAX($AH3,ABS($AH4*I78)),"Concordant","Divergent"),"")</f>
        <v/>
      </c>
      <c r="O78" t="str">
        <f t="shared" si="6"/>
        <v/>
      </c>
      <c r="P78" t="str">
        <f t="shared" si="7"/>
        <v/>
      </c>
      <c r="Q78" t="str">
        <f t="shared" si="8"/>
        <v/>
      </c>
      <c r="R78" t="str">
        <f t="shared" si="9"/>
        <v/>
      </c>
      <c r="S78" t="str">
        <f>IF(OR(O78="",I78=""),"",IF(I78=0,IF(O78=0,"OK","Majeur"),IF(ABS((O78-I78)/I78)&lt;=IFERROR(VLOOKUP(G78,$AJ7:AK9,2,FALSE),0.005),"OK",IF(ABS((O78-I78)/I78)&lt;=2*IFERROR(VLOOKUP(G78,$AJ7:AK9,2,FALSE),0.005),"Mineur","Majeur"))))</f>
        <v/>
      </c>
    </row>
    <row r="79" spans="12:19" x14ac:dyDescent="0.25">
      <c r="L79" t="str">
        <f t="shared" si="5"/>
        <v/>
      </c>
      <c r="M79" t="str">
        <f>IF(AND(ISNUMBER(J79),ISNUMBER(K79)),IF(ABS(K79-J79)&lt;=MAX($AH3,ABS($AH4*I79)),"Concordant","Divergent"),"")</f>
        <v/>
      </c>
      <c r="O79" t="str">
        <f t="shared" si="6"/>
        <v/>
      </c>
      <c r="P79" t="str">
        <f t="shared" si="7"/>
        <v/>
      </c>
      <c r="Q79" t="str">
        <f t="shared" si="8"/>
        <v/>
      </c>
      <c r="R79" t="str">
        <f t="shared" si="9"/>
        <v/>
      </c>
      <c r="S79" t="str">
        <f>IF(OR(O79="",I79=""),"",IF(I79=0,IF(O79=0,"OK","Majeur"),IF(ABS((O79-I79)/I79)&lt;=IFERROR(VLOOKUP(G79,$AJ7:AK9,2,FALSE),0.005),"OK",IF(ABS((O79-I79)/I79)&lt;=2*IFERROR(VLOOKUP(G79,$AJ7:AK9,2,FALSE),0.005),"Mineur","Majeur"))))</f>
        <v/>
      </c>
    </row>
    <row r="80" spans="12:19" x14ac:dyDescent="0.25">
      <c r="L80" t="str">
        <f t="shared" si="5"/>
        <v/>
      </c>
      <c r="M80" t="str">
        <f>IF(AND(ISNUMBER(J80),ISNUMBER(K80)),IF(ABS(K80-J80)&lt;=MAX($AH3,ABS($AH4*I80)),"Concordant","Divergent"),"")</f>
        <v/>
      </c>
      <c r="O80" t="str">
        <f t="shared" si="6"/>
        <v/>
      </c>
      <c r="P80" t="str">
        <f t="shared" si="7"/>
        <v/>
      </c>
      <c r="Q80" t="str">
        <f t="shared" si="8"/>
        <v/>
      </c>
      <c r="R80" t="str">
        <f t="shared" si="9"/>
        <v/>
      </c>
      <c r="S80" t="str">
        <f>IF(OR(O80="",I80=""),"",IF(I80=0,IF(O80=0,"OK","Majeur"),IF(ABS((O80-I80)/I80)&lt;=IFERROR(VLOOKUP(G80,$AJ7:AK9,2,FALSE),0.005),"OK",IF(ABS((O80-I80)/I80)&lt;=2*IFERROR(VLOOKUP(G80,$AJ7:AK9,2,FALSE),0.005),"Mineur","Majeur"))))</f>
        <v/>
      </c>
    </row>
    <row r="81" spans="12:19" x14ac:dyDescent="0.25">
      <c r="L81" t="str">
        <f t="shared" si="5"/>
        <v/>
      </c>
      <c r="M81" t="str">
        <f>IF(AND(ISNUMBER(J81),ISNUMBER(K81)),IF(ABS(K81-J81)&lt;=MAX($AH3,ABS($AH4*I81)),"Concordant","Divergent"),"")</f>
        <v/>
      </c>
      <c r="O81" t="str">
        <f t="shared" si="6"/>
        <v/>
      </c>
      <c r="P81" t="str">
        <f t="shared" si="7"/>
        <v/>
      </c>
      <c r="Q81" t="str">
        <f t="shared" si="8"/>
        <v/>
      </c>
      <c r="R81" t="str">
        <f t="shared" si="9"/>
        <v/>
      </c>
      <c r="S81" t="str">
        <f>IF(OR(O81="",I81=""),"",IF(I81=0,IF(O81=0,"OK","Majeur"),IF(ABS((O81-I81)/I81)&lt;=IFERROR(VLOOKUP(G81,$AJ7:AK9,2,FALSE),0.005),"OK",IF(ABS((O81-I81)/I81)&lt;=2*IFERROR(VLOOKUP(G81,$AJ7:AK9,2,FALSE),0.005),"Mineur","Majeur"))))</f>
        <v/>
      </c>
    </row>
    <row r="82" spans="12:19" x14ac:dyDescent="0.25">
      <c r="L82" t="str">
        <f t="shared" si="5"/>
        <v/>
      </c>
      <c r="M82" t="str">
        <f>IF(AND(ISNUMBER(J82),ISNUMBER(K82)),IF(ABS(K82-J82)&lt;=MAX($AH3,ABS($AH4*I82)),"Concordant","Divergent"),"")</f>
        <v/>
      </c>
      <c r="O82" t="str">
        <f t="shared" si="6"/>
        <v/>
      </c>
      <c r="P82" t="str">
        <f t="shared" si="7"/>
        <v/>
      </c>
      <c r="Q82" t="str">
        <f t="shared" si="8"/>
        <v/>
      </c>
      <c r="R82" t="str">
        <f t="shared" si="9"/>
        <v/>
      </c>
      <c r="S82" t="str">
        <f>IF(OR(O82="",I82=""),"",IF(I82=0,IF(O82=0,"OK","Majeur"),IF(ABS((O82-I82)/I82)&lt;=IFERROR(VLOOKUP(G82,$AJ7:AK9,2,FALSE),0.005),"OK",IF(ABS((O82-I82)/I82)&lt;=2*IFERROR(VLOOKUP(G82,$AJ7:AK9,2,FALSE),0.005),"Mineur","Majeur"))))</f>
        <v/>
      </c>
    </row>
    <row r="83" spans="12:19" x14ac:dyDescent="0.25">
      <c r="L83" t="str">
        <f t="shared" si="5"/>
        <v/>
      </c>
      <c r="M83" t="str">
        <f>IF(AND(ISNUMBER(J83),ISNUMBER(K83)),IF(ABS(K83-J83)&lt;=MAX($AH3,ABS($AH4*I83)),"Concordant","Divergent"),"")</f>
        <v/>
      </c>
      <c r="O83" t="str">
        <f t="shared" si="6"/>
        <v/>
      </c>
      <c r="P83" t="str">
        <f t="shared" si="7"/>
        <v/>
      </c>
      <c r="Q83" t="str">
        <f t="shared" si="8"/>
        <v/>
      </c>
      <c r="R83" t="str">
        <f t="shared" si="9"/>
        <v/>
      </c>
      <c r="S83" t="str">
        <f>IF(OR(O83="",I83=""),"",IF(I83=0,IF(O83=0,"OK","Majeur"),IF(ABS((O83-I83)/I83)&lt;=IFERROR(VLOOKUP(G83,$AJ7:AK9,2,FALSE),0.005),"OK",IF(ABS((O83-I83)/I83)&lt;=2*IFERROR(VLOOKUP(G83,$AJ7:AK9,2,FALSE),0.005),"Mineur","Majeur"))))</f>
        <v/>
      </c>
    </row>
    <row r="84" spans="12:19" x14ac:dyDescent="0.25">
      <c r="L84" t="str">
        <f t="shared" si="5"/>
        <v/>
      </c>
      <c r="M84" t="str">
        <f>IF(AND(ISNUMBER(J84),ISNUMBER(K84)),IF(ABS(K84-J84)&lt;=MAX($AH3,ABS($AH4*I84)),"Concordant","Divergent"),"")</f>
        <v/>
      </c>
      <c r="O84" t="str">
        <f t="shared" si="6"/>
        <v/>
      </c>
      <c r="P84" t="str">
        <f t="shared" si="7"/>
        <v/>
      </c>
      <c r="Q84" t="str">
        <f t="shared" si="8"/>
        <v/>
      </c>
      <c r="R84" t="str">
        <f t="shared" si="9"/>
        <v/>
      </c>
      <c r="S84" t="str">
        <f>IF(OR(O84="",I84=""),"",IF(I84=0,IF(O84=0,"OK","Majeur"),IF(ABS((O84-I84)/I84)&lt;=IFERROR(VLOOKUP(G84,$AJ7:AK9,2,FALSE),0.005),"OK",IF(ABS((O84-I84)/I84)&lt;=2*IFERROR(VLOOKUP(G84,$AJ7:AK9,2,FALSE),0.005),"Mineur","Majeur"))))</f>
        <v/>
      </c>
    </row>
    <row r="85" spans="12:19" x14ac:dyDescent="0.25">
      <c r="L85" t="str">
        <f t="shared" si="5"/>
        <v/>
      </c>
      <c r="M85" t="str">
        <f>IF(AND(ISNUMBER(J85),ISNUMBER(K85)),IF(ABS(K85-J85)&lt;=MAX($AH3,ABS($AH4*I85)),"Concordant","Divergent"),"")</f>
        <v/>
      </c>
      <c r="O85" t="str">
        <f t="shared" si="6"/>
        <v/>
      </c>
      <c r="P85" t="str">
        <f t="shared" si="7"/>
        <v/>
      </c>
      <c r="Q85" t="str">
        <f t="shared" si="8"/>
        <v/>
      </c>
      <c r="R85" t="str">
        <f t="shared" si="9"/>
        <v/>
      </c>
      <c r="S85" t="str">
        <f>IF(OR(O85="",I85=""),"",IF(I85=0,IF(O85=0,"OK","Majeur"),IF(ABS((O85-I85)/I85)&lt;=IFERROR(VLOOKUP(G85,$AJ7:AK9,2,FALSE),0.005),"OK",IF(ABS((O85-I85)/I85)&lt;=2*IFERROR(VLOOKUP(G85,$AJ7:AK9,2,FALSE),0.005),"Mineur","Majeur"))))</f>
        <v/>
      </c>
    </row>
    <row r="86" spans="12:19" x14ac:dyDescent="0.25">
      <c r="L86" t="str">
        <f t="shared" si="5"/>
        <v/>
      </c>
      <c r="M86" t="str">
        <f>IF(AND(ISNUMBER(J86),ISNUMBER(K86)),IF(ABS(K86-J86)&lt;=MAX($AH3,ABS($AH4*I86)),"Concordant","Divergent"),"")</f>
        <v/>
      </c>
      <c r="O86" t="str">
        <f t="shared" si="6"/>
        <v/>
      </c>
      <c r="P86" t="str">
        <f t="shared" si="7"/>
        <v/>
      </c>
      <c r="Q86" t="str">
        <f t="shared" si="8"/>
        <v/>
      </c>
      <c r="R86" t="str">
        <f t="shared" si="9"/>
        <v/>
      </c>
      <c r="S86" t="str">
        <f>IF(OR(O86="",I86=""),"",IF(I86=0,IF(O86=0,"OK","Majeur"),IF(ABS((O86-I86)/I86)&lt;=IFERROR(VLOOKUP(G86,$AJ7:AK9,2,FALSE),0.005),"OK",IF(ABS((O86-I86)/I86)&lt;=2*IFERROR(VLOOKUP(G86,$AJ7:AK9,2,FALSE),0.005),"Mineur","Majeur"))))</f>
        <v/>
      </c>
    </row>
    <row r="87" spans="12:19" x14ac:dyDescent="0.25">
      <c r="L87" t="str">
        <f t="shared" si="5"/>
        <v/>
      </c>
      <c r="M87" t="str">
        <f>IF(AND(ISNUMBER(J87),ISNUMBER(K87)),IF(ABS(K87-J87)&lt;=MAX($AH3,ABS($AH4*I87)),"Concordant","Divergent"),"")</f>
        <v/>
      </c>
      <c r="O87" t="str">
        <f t="shared" si="6"/>
        <v/>
      </c>
      <c r="P87" t="str">
        <f t="shared" si="7"/>
        <v/>
      </c>
      <c r="Q87" t="str">
        <f t="shared" si="8"/>
        <v/>
      </c>
      <c r="R87" t="str">
        <f t="shared" si="9"/>
        <v/>
      </c>
      <c r="S87" t="str">
        <f>IF(OR(O87="",I87=""),"",IF(I87=0,IF(O87=0,"OK","Majeur"),IF(ABS((O87-I87)/I87)&lt;=IFERROR(VLOOKUP(G87,$AJ7:AK9,2,FALSE),0.005),"OK",IF(ABS((O87-I87)/I87)&lt;=2*IFERROR(VLOOKUP(G87,$AJ7:AK9,2,FALSE),0.005),"Mineur","Majeur"))))</f>
        <v/>
      </c>
    </row>
    <row r="88" spans="12:19" x14ac:dyDescent="0.25">
      <c r="L88" t="str">
        <f t="shared" si="5"/>
        <v/>
      </c>
      <c r="M88" t="str">
        <f>IF(AND(ISNUMBER(J88),ISNUMBER(K88)),IF(ABS(K88-J88)&lt;=MAX($AH3,ABS($AH4*I88)),"Concordant","Divergent"),"")</f>
        <v/>
      </c>
      <c r="O88" t="str">
        <f t="shared" si="6"/>
        <v/>
      </c>
      <c r="P88" t="str">
        <f t="shared" si="7"/>
        <v/>
      </c>
      <c r="Q88" t="str">
        <f t="shared" si="8"/>
        <v/>
      </c>
      <c r="R88" t="str">
        <f t="shared" si="9"/>
        <v/>
      </c>
      <c r="S88" t="str">
        <f>IF(OR(O88="",I88=""),"",IF(I88=0,IF(O88=0,"OK","Majeur"),IF(ABS((O88-I88)/I88)&lt;=IFERROR(VLOOKUP(G88,$AJ7:AK9,2,FALSE),0.005),"OK",IF(ABS((O88-I88)/I88)&lt;=2*IFERROR(VLOOKUP(G88,$AJ7:AK9,2,FALSE),0.005),"Mineur","Majeur"))))</f>
        <v/>
      </c>
    </row>
    <row r="89" spans="12:19" x14ac:dyDescent="0.25">
      <c r="L89" t="str">
        <f t="shared" si="5"/>
        <v/>
      </c>
      <c r="M89" t="str">
        <f>IF(AND(ISNUMBER(J89),ISNUMBER(K89)),IF(ABS(K89-J89)&lt;=MAX($AH3,ABS($AH4*I89)),"Concordant","Divergent"),"")</f>
        <v/>
      </c>
      <c r="O89" t="str">
        <f t="shared" si="6"/>
        <v/>
      </c>
      <c r="P89" t="str">
        <f t="shared" si="7"/>
        <v/>
      </c>
      <c r="Q89" t="str">
        <f t="shared" si="8"/>
        <v/>
      </c>
      <c r="R89" t="str">
        <f t="shared" si="9"/>
        <v/>
      </c>
      <c r="S89" t="str">
        <f>IF(OR(O89="",I89=""),"",IF(I89=0,IF(O89=0,"OK","Majeur"),IF(ABS((O89-I89)/I89)&lt;=IFERROR(VLOOKUP(G89,$AJ7:AK9,2,FALSE),0.005),"OK",IF(ABS((O89-I89)/I89)&lt;=2*IFERROR(VLOOKUP(G89,$AJ7:AK9,2,FALSE),0.005),"Mineur","Majeur"))))</f>
        <v/>
      </c>
    </row>
    <row r="90" spans="12:19" x14ac:dyDescent="0.25">
      <c r="L90" t="str">
        <f t="shared" si="5"/>
        <v/>
      </c>
      <c r="M90" t="str">
        <f>IF(AND(ISNUMBER(J90),ISNUMBER(K90)),IF(ABS(K90-J90)&lt;=MAX($AH3,ABS($AH4*I90)),"Concordant","Divergent"),"")</f>
        <v/>
      </c>
      <c r="O90" t="str">
        <f t="shared" si="6"/>
        <v/>
      </c>
      <c r="P90" t="str">
        <f t="shared" si="7"/>
        <v/>
      </c>
      <c r="Q90" t="str">
        <f t="shared" si="8"/>
        <v/>
      </c>
      <c r="R90" t="str">
        <f t="shared" si="9"/>
        <v/>
      </c>
      <c r="S90" t="str">
        <f>IF(OR(O90="",I90=""),"",IF(I90=0,IF(O90=0,"OK","Majeur"),IF(ABS((O90-I90)/I90)&lt;=IFERROR(VLOOKUP(G90,$AJ7:AK9,2,FALSE),0.005),"OK",IF(ABS((O90-I90)/I90)&lt;=2*IFERROR(VLOOKUP(G90,$AJ7:AK9,2,FALSE),0.005),"Mineur","Majeur"))))</f>
        <v/>
      </c>
    </row>
    <row r="91" spans="12:19" x14ac:dyDescent="0.25">
      <c r="L91" t="str">
        <f t="shared" si="5"/>
        <v/>
      </c>
      <c r="M91" t="str">
        <f>IF(AND(ISNUMBER(J91),ISNUMBER(K91)),IF(ABS(K91-J91)&lt;=MAX($AH3,ABS($AH4*I91)),"Concordant","Divergent"),"")</f>
        <v/>
      </c>
      <c r="O91" t="str">
        <f t="shared" si="6"/>
        <v/>
      </c>
      <c r="P91" t="str">
        <f t="shared" si="7"/>
        <v/>
      </c>
      <c r="Q91" t="str">
        <f t="shared" si="8"/>
        <v/>
      </c>
      <c r="R91" t="str">
        <f t="shared" si="9"/>
        <v/>
      </c>
      <c r="S91" t="str">
        <f>IF(OR(O91="",I91=""),"",IF(I91=0,IF(O91=0,"OK","Majeur"),IF(ABS((O91-I91)/I91)&lt;=IFERROR(VLOOKUP(G91,$AJ7:AK9,2,FALSE),0.005),"OK",IF(ABS((O91-I91)/I91)&lt;=2*IFERROR(VLOOKUP(G91,$AJ7:AK9,2,FALSE),0.005),"Mineur","Majeur"))))</f>
        <v/>
      </c>
    </row>
    <row r="92" spans="12:19" x14ac:dyDescent="0.25">
      <c r="L92" t="str">
        <f t="shared" si="5"/>
        <v/>
      </c>
      <c r="M92" t="str">
        <f>IF(AND(ISNUMBER(J92),ISNUMBER(K92)),IF(ABS(K92-J92)&lt;=MAX($AH3,ABS($AH4*I92)),"Concordant","Divergent"),"")</f>
        <v/>
      </c>
      <c r="O92" t="str">
        <f t="shared" si="6"/>
        <v/>
      </c>
      <c r="P92" t="str">
        <f t="shared" si="7"/>
        <v/>
      </c>
      <c r="Q92" t="str">
        <f t="shared" si="8"/>
        <v/>
      </c>
      <c r="R92" t="str">
        <f t="shared" si="9"/>
        <v/>
      </c>
      <c r="S92" t="str">
        <f>IF(OR(O92="",I92=""),"",IF(I92=0,IF(O92=0,"OK","Majeur"),IF(ABS((O92-I92)/I92)&lt;=IFERROR(VLOOKUP(G92,$AJ7:AK9,2,FALSE),0.005),"OK",IF(ABS((O92-I92)/I92)&lt;=2*IFERROR(VLOOKUP(G92,$AJ7:AK9,2,FALSE),0.005),"Mineur","Majeur"))))</f>
        <v/>
      </c>
    </row>
    <row r="93" spans="12:19" x14ac:dyDescent="0.25">
      <c r="L93" t="str">
        <f t="shared" si="5"/>
        <v/>
      </c>
      <c r="M93" t="str">
        <f>IF(AND(ISNUMBER(J93),ISNUMBER(K93)),IF(ABS(K93-J93)&lt;=MAX($AH3,ABS($AH4*I93)),"Concordant","Divergent"),"")</f>
        <v/>
      </c>
      <c r="O93" t="str">
        <f t="shared" si="6"/>
        <v/>
      </c>
      <c r="P93" t="str">
        <f t="shared" si="7"/>
        <v/>
      </c>
      <c r="Q93" t="str">
        <f t="shared" si="8"/>
        <v/>
      </c>
      <c r="R93" t="str">
        <f t="shared" si="9"/>
        <v/>
      </c>
      <c r="S93" t="str">
        <f>IF(OR(O93="",I93=""),"",IF(I93=0,IF(O93=0,"OK","Majeur"),IF(ABS((O93-I93)/I93)&lt;=IFERROR(VLOOKUP(G93,$AJ7:AK9,2,FALSE),0.005),"OK",IF(ABS((O93-I93)/I93)&lt;=2*IFERROR(VLOOKUP(G93,$AJ7:AK9,2,FALSE),0.005),"Mineur","Majeur"))))</f>
        <v/>
      </c>
    </row>
    <row r="94" spans="12:19" x14ac:dyDescent="0.25">
      <c r="L94" t="str">
        <f t="shared" si="5"/>
        <v/>
      </c>
      <c r="M94" t="str">
        <f>IF(AND(ISNUMBER(J94),ISNUMBER(K94)),IF(ABS(K94-J94)&lt;=MAX($AH3,ABS($AH4*I94)),"Concordant","Divergent"),"")</f>
        <v/>
      </c>
      <c r="O94" t="str">
        <f t="shared" si="6"/>
        <v/>
      </c>
      <c r="P94" t="str">
        <f t="shared" si="7"/>
        <v/>
      </c>
      <c r="Q94" t="str">
        <f t="shared" si="8"/>
        <v/>
      </c>
      <c r="R94" t="str">
        <f t="shared" si="9"/>
        <v/>
      </c>
      <c r="S94" t="str">
        <f>IF(OR(O94="",I94=""),"",IF(I94=0,IF(O94=0,"OK","Majeur"),IF(ABS((O94-I94)/I94)&lt;=IFERROR(VLOOKUP(G94,$AJ7:AK9,2,FALSE),0.005),"OK",IF(ABS((O94-I94)/I94)&lt;=2*IFERROR(VLOOKUP(G94,$AJ7:AK9,2,FALSE),0.005),"Mineur","Majeur"))))</f>
        <v/>
      </c>
    </row>
    <row r="95" spans="12:19" x14ac:dyDescent="0.25">
      <c r="L95" t="str">
        <f t="shared" si="5"/>
        <v/>
      </c>
      <c r="M95" t="str">
        <f>IF(AND(ISNUMBER(J95),ISNUMBER(K95)),IF(ABS(K95-J95)&lt;=MAX($AH3,ABS($AH4*I95)),"Concordant","Divergent"),"")</f>
        <v/>
      </c>
      <c r="O95" t="str">
        <f t="shared" si="6"/>
        <v/>
      </c>
      <c r="P95" t="str">
        <f t="shared" si="7"/>
        <v/>
      </c>
      <c r="Q95" t="str">
        <f t="shared" si="8"/>
        <v/>
      </c>
      <c r="R95" t="str">
        <f t="shared" si="9"/>
        <v/>
      </c>
      <c r="S95" t="str">
        <f>IF(OR(O95="",I95=""),"",IF(I95=0,IF(O95=0,"OK","Majeur"),IF(ABS((O95-I95)/I95)&lt;=IFERROR(VLOOKUP(G95,$AJ7:AK9,2,FALSE),0.005),"OK",IF(ABS((O95-I95)/I95)&lt;=2*IFERROR(VLOOKUP(G95,$AJ7:AK9,2,FALSE),0.005),"Mineur","Majeur"))))</f>
        <v/>
      </c>
    </row>
    <row r="96" spans="12:19" x14ac:dyDescent="0.25">
      <c r="L96" t="str">
        <f t="shared" si="5"/>
        <v/>
      </c>
      <c r="M96" t="str">
        <f>IF(AND(ISNUMBER(J96),ISNUMBER(K96)),IF(ABS(K96-J96)&lt;=MAX($AH3,ABS($AH4*I96)),"Concordant","Divergent"),"")</f>
        <v/>
      </c>
      <c r="O96" t="str">
        <f t="shared" si="6"/>
        <v/>
      </c>
      <c r="P96" t="str">
        <f t="shared" si="7"/>
        <v/>
      </c>
      <c r="Q96" t="str">
        <f t="shared" si="8"/>
        <v/>
      </c>
      <c r="R96" t="str">
        <f t="shared" si="9"/>
        <v/>
      </c>
      <c r="S96" t="str">
        <f>IF(OR(O96="",I96=""),"",IF(I96=0,IF(O96=0,"OK","Majeur"),IF(ABS((O96-I96)/I96)&lt;=IFERROR(VLOOKUP(G96,$AJ7:AK9,2,FALSE),0.005),"OK",IF(ABS((O96-I96)/I96)&lt;=2*IFERROR(VLOOKUP(G96,$AJ7:AK9,2,FALSE),0.005),"Mineur","Majeur"))))</f>
        <v/>
      </c>
    </row>
    <row r="97" spans="12:19" x14ac:dyDescent="0.25">
      <c r="L97" t="str">
        <f t="shared" si="5"/>
        <v/>
      </c>
      <c r="M97" t="str">
        <f>IF(AND(ISNUMBER(J97),ISNUMBER(K97)),IF(ABS(K97-J97)&lt;=MAX($AH3,ABS($AH4*I97)),"Concordant","Divergent"),"")</f>
        <v/>
      </c>
      <c r="O97" t="str">
        <f t="shared" si="6"/>
        <v/>
      </c>
      <c r="P97" t="str">
        <f t="shared" si="7"/>
        <v/>
      </c>
      <c r="Q97" t="str">
        <f t="shared" si="8"/>
        <v/>
      </c>
      <c r="R97" t="str">
        <f t="shared" si="9"/>
        <v/>
      </c>
      <c r="S97" t="str">
        <f>IF(OR(O97="",I97=""),"",IF(I97=0,IF(O97=0,"OK","Majeur"),IF(ABS((O97-I97)/I97)&lt;=IFERROR(VLOOKUP(G97,$AJ7:AK9,2,FALSE),0.005),"OK",IF(ABS((O97-I97)/I97)&lt;=2*IFERROR(VLOOKUP(G97,$AJ7:AK9,2,FALSE),0.005),"Mineur","Majeur"))))</f>
        <v/>
      </c>
    </row>
    <row r="98" spans="12:19" x14ac:dyDescent="0.25">
      <c r="L98" t="str">
        <f t="shared" si="5"/>
        <v/>
      </c>
      <c r="M98" t="str">
        <f>IF(AND(ISNUMBER(J98),ISNUMBER(K98)),IF(ABS(K98-J98)&lt;=MAX($AH3,ABS($AH4*I98)),"Concordant","Divergent"),"")</f>
        <v/>
      </c>
      <c r="O98" t="str">
        <f t="shared" si="6"/>
        <v/>
      </c>
      <c r="P98" t="str">
        <f t="shared" si="7"/>
        <v/>
      </c>
      <c r="Q98" t="str">
        <f t="shared" si="8"/>
        <v/>
      </c>
      <c r="R98" t="str">
        <f t="shared" si="9"/>
        <v/>
      </c>
      <c r="S98" t="str">
        <f>IF(OR(O98="",I98=""),"",IF(I98=0,IF(O98=0,"OK","Majeur"),IF(ABS((O98-I98)/I98)&lt;=IFERROR(VLOOKUP(G98,$AJ7:AK9,2,FALSE),0.005),"OK",IF(ABS((O98-I98)/I98)&lt;=2*IFERROR(VLOOKUP(G98,$AJ7:AK9,2,FALSE),0.005),"Mineur","Majeur"))))</f>
        <v/>
      </c>
    </row>
    <row r="99" spans="12:19" x14ac:dyDescent="0.25">
      <c r="L99" t="str">
        <f t="shared" si="5"/>
        <v/>
      </c>
      <c r="M99" t="str">
        <f>IF(AND(ISNUMBER(J99),ISNUMBER(K99)),IF(ABS(K99-J99)&lt;=MAX($AH3,ABS($AH4*I99)),"Concordant","Divergent"),"")</f>
        <v/>
      </c>
      <c r="O99" t="str">
        <f t="shared" si="6"/>
        <v/>
      </c>
      <c r="P99" t="str">
        <f t="shared" si="7"/>
        <v/>
      </c>
      <c r="Q99" t="str">
        <f t="shared" si="8"/>
        <v/>
      </c>
      <c r="R99" t="str">
        <f t="shared" si="9"/>
        <v/>
      </c>
      <c r="S99" t="str">
        <f>IF(OR(O99="",I99=""),"",IF(I99=0,IF(O99=0,"OK","Majeur"),IF(ABS((O99-I99)/I99)&lt;=IFERROR(VLOOKUP(G99,$AJ7:AK9,2,FALSE),0.005),"OK",IF(ABS((O99-I99)/I99)&lt;=2*IFERROR(VLOOKUP(G99,$AJ7:AK9,2,FALSE),0.005),"Mineur","Majeur"))))</f>
        <v/>
      </c>
    </row>
    <row r="100" spans="12:19" x14ac:dyDescent="0.25">
      <c r="L100" t="str">
        <f t="shared" si="5"/>
        <v/>
      </c>
      <c r="M100" t="str">
        <f>IF(AND(ISNUMBER(J100),ISNUMBER(K100)),IF(ABS(K100-J100)&lt;=MAX($AH3,ABS($AH4*I100)),"Concordant","Divergent"),"")</f>
        <v/>
      </c>
      <c r="O100" t="str">
        <f t="shared" si="6"/>
        <v/>
      </c>
      <c r="P100" t="str">
        <f t="shared" si="7"/>
        <v/>
      </c>
      <c r="Q100" t="str">
        <f t="shared" si="8"/>
        <v/>
      </c>
      <c r="R100" t="str">
        <f t="shared" si="9"/>
        <v/>
      </c>
      <c r="S100" t="str">
        <f>IF(OR(O100="",I100=""),"",IF(I100=0,IF(O100=0,"OK","Majeur"),IF(ABS((O100-I100)/I100)&lt;=IFERROR(VLOOKUP(G100,$AJ7:AK9,2,FALSE),0.005),"OK",IF(ABS((O100-I100)/I100)&lt;=2*IFERROR(VLOOKUP(G100,$AJ7:AK9,2,FALSE),0.005),"Mineur","Majeur"))))</f>
        <v/>
      </c>
    </row>
    <row r="101" spans="12:19" x14ac:dyDescent="0.25">
      <c r="L101" t="str">
        <f t="shared" si="5"/>
        <v/>
      </c>
      <c r="M101" t="str">
        <f>IF(AND(ISNUMBER(J101),ISNUMBER(K101)),IF(ABS(K101-J101)&lt;=MAX($AH3,ABS($AH4*I101)),"Concordant","Divergent"),"")</f>
        <v/>
      </c>
      <c r="O101" t="str">
        <f t="shared" si="6"/>
        <v/>
      </c>
      <c r="P101" t="str">
        <f t="shared" si="7"/>
        <v/>
      </c>
      <c r="Q101" t="str">
        <f t="shared" si="8"/>
        <v/>
      </c>
      <c r="R101" t="str">
        <f t="shared" si="9"/>
        <v/>
      </c>
      <c r="S101" t="str">
        <f>IF(OR(O101="",I101=""),"",IF(I101=0,IF(O101=0,"OK","Majeur"),IF(ABS((O101-I101)/I101)&lt;=IFERROR(VLOOKUP(G101,$AJ7:AK9,2,FALSE),0.005),"OK",IF(ABS((O101-I101)/I101)&lt;=2*IFERROR(VLOOKUP(G101,$AJ7:AK9,2,FALSE),0.005),"Mineur","Majeur"))))</f>
        <v/>
      </c>
    </row>
    <row r="102" spans="12:19" x14ac:dyDescent="0.25">
      <c r="L102" t="str">
        <f t="shared" si="5"/>
        <v/>
      </c>
      <c r="M102" t="str">
        <f>IF(AND(ISNUMBER(J102),ISNUMBER(K102)),IF(ABS(K102-J102)&lt;=MAX($AH3,ABS($AH4*I102)),"Concordant","Divergent"),"")</f>
        <v/>
      </c>
      <c r="O102" t="str">
        <f t="shared" si="6"/>
        <v/>
      </c>
      <c r="P102" t="str">
        <f t="shared" si="7"/>
        <v/>
      </c>
      <c r="Q102" t="str">
        <f t="shared" si="8"/>
        <v/>
      </c>
      <c r="R102" t="str">
        <f t="shared" si="9"/>
        <v/>
      </c>
      <c r="S102" t="str">
        <f>IF(OR(O102="",I102=""),"",IF(I102=0,IF(O102=0,"OK","Majeur"),IF(ABS((O102-I102)/I102)&lt;=IFERROR(VLOOKUP(G102,$AJ7:AK9,2,FALSE),0.005),"OK",IF(ABS((O102-I102)/I102)&lt;=2*IFERROR(VLOOKUP(G102,$AJ7:AK9,2,FALSE),0.005),"Mineur","Majeur"))))</f>
        <v/>
      </c>
    </row>
    <row r="103" spans="12:19" x14ac:dyDescent="0.25">
      <c r="L103" t="str">
        <f t="shared" si="5"/>
        <v/>
      </c>
      <c r="M103" t="str">
        <f>IF(AND(ISNUMBER(J103),ISNUMBER(K103)),IF(ABS(K103-J103)&lt;=MAX($AH3,ABS($AH4*I103)),"Concordant","Divergent"),"")</f>
        <v/>
      </c>
      <c r="O103" t="str">
        <f t="shared" si="6"/>
        <v/>
      </c>
      <c r="P103" t="str">
        <f t="shared" si="7"/>
        <v/>
      </c>
      <c r="Q103" t="str">
        <f t="shared" si="8"/>
        <v/>
      </c>
      <c r="R103" t="str">
        <f t="shared" si="9"/>
        <v/>
      </c>
      <c r="S103" t="str">
        <f>IF(OR(O103="",I103=""),"",IF(I103=0,IF(O103=0,"OK","Majeur"),IF(ABS((O103-I103)/I103)&lt;=IFERROR(VLOOKUP(G103,$AJ7:AK9,2,FALSE),0.005),"OK",IF(ABS((O103-I103)/I103)&lt;=2*IFERROR(VLOOKUP(G103,$AJ7:AK9,2,FALSE),0.005),"Mineur","Majeur"))))</f>
        <v/>
      </c>
    </row>
    <row r="104" spans="12:19" x14ac:dyDescent="0.25">
      <c r="L104" t="str">
        <f t="shared" si="5"/>
        <v/>
      </c>
      <c r="M104" t="str">
        <f>IF(AND(ISNUMBER(J104),ISNUMBER(K104)),IF(ABS(K104-J104)&lt;=MAX($AH3,ABS($AH4*I104)),"Concordant","Divergent"),"")</f>
        <v/>
      </c>
      <c r="O104" t="str">
        <f t="shared" si="6"/>
        <v/>
      </c>
      <c r="P104" t="str">
        <f t="shared" si="7"/>
        <v/>
      </c>
      <c r="Q104" t="str">
        <f t="shared" si="8"/>
        <v/>
      </c>
      <c r="R104" t="str">
        <f t="shared" si="9"/>
        <v/>
      </c>
      <c r="S104" t="str">
        <f>IF(OR(O104="",I104=""),"",IF(I104=0,IF(O104=0,"OK","Majeur"),IF(ABS((O104-I104)/I104)&lt;=IFERROR(VLOOKUP(G104,$AJ7:AK9,2,FALSE),0.005),"OK",IF(ABS((O104-I104)/I104)&lt;=2*IFERROR(VLOOKUP(G104,$AJ7:AK9,2,FALSE),0.005),"Mineur","Majeur"))))</f>
        <v/>
      </c>
    </row>
    <row r="105" spans="12:19" x14ac:dyDescent="0.25">
      <c r="L105" t="str">
        <f t="shared" si="5"/>
        <v/>
      </c>
      <c r="M105" t="str">
        <f>IF(AND(ISNUMBER(J105),ISNUMBER(K105)),IF(ABS(K105-J105)&lt;=MAX($AH3,ABS($AH4*I105)),"Concordant","Divergent"),"")</f>
        <v/>
      </c>
      <c r="O105" t="str">
        <f t="shared" si="6"/>
        <v/>
      </c>
      <c r="P105" t="str">
        <f t="shared" si="7"/>
        <v/>
      </c>
      <c r="Q105" t="str">
        <f t="shared" si="8"/>
        <v/>
      </c>
      <c r="R105" t="str">
        <f t="shared" si="9"/>
        <v/>
      </c>
      <c r="S105" t="str">
        <f>IF(OR(O105="",I105=""),"",IF(I105=0,IF(O105=0,"OK","Majeur"),IF(ABS((O105-I105)/I105)&lt;=IFERROR(VLOOKUP(G105,$AJ7:AK9,2,FALSE),0.005),"OK",IF(ABS((O105-I105)/I105)&lt;=2*IFERROR(VLOOKUP(G105,$AJ7:AK9,2,FALSE),0.005),"Mineur","Majeur"))))</f>
        <v/>
      </c>
    </row>
    <row r="106" spans="12:19" x14ac:dyDescent="0.25">
      <c r="L106" t="str">
        <f t="shared" si="5"/>
        <v/>
      </c>
      <c r="M106" t="str">
        <f>IF(AND(ISNUMBER(J106),ISNUMBER(K106)),IF(ABS(K106-J106)&lt;=MAX($AH3,ABS($AH4*I106)),"Concordant","Divergent"),"")</f>
        <v/>
      </c>
      <c r="O106" t="str">
        <f t="shared" si="6"/>
        <v/>
      </c>
      <c r="P106" t="str">
        <f t="shared" si="7"/>
        <v/>
      </c>
      <c r="Q106" t="str">
        <f t="shared" si="8"/>
        <v/>
      </c>
      <c r="R106" t="str">
        <f t="shared" si="9"/>
        <v/>
      </c>
      <c r="S106" t="str">
        <f>IF(OR(O106="",I106=""),"",IF(I106=0,IF(O106=0,"OK","Majeur"),IF(ABS((O106-I106)/I106)&lt;=IFERROR(VLOOKUP(G106,$AJ7:AK9,2,FALSE),0.005),"OK",IF(ABS((O106-I106)/I106)&lt;=2*IFERROR(VLOOKUP(G106,$AJ7:AK9,2,FALSE),0.005),"Mineur","Majeur"))))</f>
        <v/>
      </c>
    </row>
    <row r="107" spans="12:19" x14ac:dyDescent="0.25">
      <c r="L107" t="str">
        <f t="shared" si="5"/>
        <v/>
      </c>
      <c r="M107" t="str">
        <f>IF(AND(ISNUMBER(J107),ISNUMBER(K107)),IF(ABS(K107-J107)&lt;=MAX($AH3,ABS($AH4*I107)),"Concordant","Divergent"),"")</f>
        <v/>
      </c>
      <c r="O107" t="str">
        <f t="shared" si="6"/>
        <v/>
      </c>
      <c r="P107" t="str">
        <f t="shared" si="7"/>
        <v/>
      </c>
      <c r="Q107" t="str">
        <f t="shared" si="8"/>
        <v/>
      </c>
      <c r="R107" t="str">
        <f t="shared" si="9"/>
        <v/>
      </c>
      <c r="S107" t="str">
        <f>IF(OR(O107="",I107=""),"",IF(I107=0,IF(O107=0,"OK","Majeur"),IF(ABS((O107-I107)/I107)&lt;=IFERROR(VLOOKUP(G107,$AJ7:AK9,2,FALSE),0.005),"OK",IF(ABS((O107-I107)/I107)&lt;=2*IFERROR(VLOOKUP(G107,$AJ7:AK9,2,FALSE),0.005),"Mineur","Majeur"))))</f>
        <v/>
      </c>
    </row>
    <row r="108" spans="12:19" x14ac:dyDescent="0.25">
      <c r="L108" t="str">
        <f t="shared" si="5"/>
        <v/>
      </c>
      <c r="M108" t="str">
        <f>IF(AND(ISNUMBER(J108),ISNUMBER(K108)),IF(ABS(K108-J108)&lt;=MAX($AH3,ABS($AH4*I108)),"Concordant","Divergent"),"")</f>
        <v/>
      </c>
      <c r="O108" t="str">
        <f t="shared" si="6"/>
        <v/>
      </c>
      <c r="P108" t="str">
        <f t="shared" si="7"/>
        <v/>
      </c>
      <c r="Q108" t="str">
        <f t="shared" si="8"/>
        <v/>
      </c>
      <c r="R108" t="str">
        <f t="shared" si="9"/>
        <v/>
      </c>
      <c r="S108" t="str">
        <f>IF(OR(O108="",I108=""),"",IF(I108=0,IF(O108=0,"OK","Majeur"),IF(ABS((O108-I108)/I108)&lt;=IFERROR(VLOOKUP(G108,$AJ7:AK9,2,FALSE),0.005),"OK",IF(ABS((O108-I108)/I108)&lt;=2*IFERROR(VLOOKUP(G108,$AJ7:AK9,2,FALSE),0.005),"Mineur","Majeur"))))</f>
        <v/>
      </c>
    </row>
    <row r="109" spans="12:19" x14ac:dyDescent="0.25">
      <c r="L109" t="str">
        <f t="shared" si="5"/>
        <v/>
      </c>
      <c r="M109" t="str">
        <f>IF(AND(ISNUMBER(J109),ISNUMBER(K109)),IF(ABS(K109-J109)&lt;=MAX($AH3,ABS($AH4*I109)),"Concordant","Divergent"),"")</f>
        <v/>
      </c>
      <c r="O109" t="str">
        <f t="shared" si="6"/>
        <v/>
      </c>
      <c r="P109" t="str">
        <f t="shared" si="7"/>
        <v/>
      </c>
      <c r="Q109" t="str">
        <f t="shared" si="8"/>
        <v/>
      </c>
      <c r="R109" t="str">
        <f t="shared" si="9"/>
        <v/>
      </c>
      <c r="S109" t="str">
        <f>IF(OR(O109="",I109=""),"",IF(I109=0,IF(O109=0,"OK","Majeur"),IF(ABS((O109-I109)/I109)&lt;=IFERROR(VLOOKUP(G109,$AJ7:AK9,2,FALSE),0.005),"OK",IF(ABS((O109-I109)/I109)&lt;=2*IFERROR(VLOOKUP(G109,$AJ7:AK9,2,FALSE),0.005),"Mineur","Majeur"))))</f>
        <v/>
      </c>
    </row>
    <row r="110" spans="12:19" x14ac:dyDescent="0.25">
      <c r="L110" t="str">
        <f t="shared" si="5"/>
        <v/>
      </c>
      <c r="M110" t="str">
        <f>IF(AND(ISNUMBER(J110),ISNUMBER(K110)),IF(ABS(K110-J110)&lt;=MAX($AH3,ABS($AH4*I110)),"Concordant","Divergent"),"")</f>
        <v/>
      </c>
      <c r="O110" t="str">
        <f t="shared" si="6"/>
        <v/>
      </c>
      <c r="P110" t="str">
        <f t="shared" si="7"/>
        <v/>
      </c>
      <c r="Q110" t="str">
        <f t="shared" si="8"/>
        <v/>
      </c>
      <c r="R110" t="str">
        <f t="shared" si="9"/>
        <v/>
      </c>
      <c r="S110" t="str">
        <f>IF(OR(O110="",I110=""),"",IF(I110=0,IF(O110=0,"OK","Majeur"),IF(ABS((O110-I110)/I110)&lt;=IFERROR(VLOOKUP(G110,$AJ7:AK9,2,FALSE),0.005),"OK",IF(ABS((O110-I110)/I110)&lt;=2*IFERROR(VLOOKUP(G110,$AJ7:AK9,2,FALSE),0.005),"Mineur","Majeur"))))</f>
        <v/>
      </c>
    </row>
    <row r="111" spans="12:19" x14ac:dyDescent="0.25">
      <c r="L111" t="str">
        <f t="shared" si="5"/>
        <v/>
      </c>
      <c r="M111" t="str">
        <f>IF(AND(ISNUMBER(J111),ISNUMBER(K111)),IF(ABS(K111-J111)&lt;=MAX($AH3,ABS($AH4*I111)),"Concordant","Divergent"),"")</f>
        <v/>
      </c>
      <c r="O111" t="str">
        <f t="shared" si="6"/>
        <v/>
      </c>
      <c r="P111" t="str">
        <f t="shared" si="7"/>
        <v/>
      </c>
      <c r="Q111" t="str">
        <f t="shared" si="8"/>
        <v/>
      </c>
      <c r="R111" t="str">
        <f t="shared" si="9"/>
        <v/>
      </c>
      <c r="S111" t="str">
        <f>IF(OR(O111="",I111=""),"",IF(I111=0,IF(O111=0,"OK","Majeur"),IF(ABS((O111-I111)/I111)&lt;=IFERROR(VLOOKUP(G111,$AJ7:AK9,2,FALSE),0.005),"OK",IF(ABS((O111-I111)/I111)&lt;=2*IFERROR(VLOOKUP(G111,$AJ7:AK9,2,FALSE),0.005),"Mineur","Majeur"))))</f>
        <v/>
      </c>
    </row>
    <row r="112" spans="12:19" x14ac:dyDescent="0.25">
      <c r="L112" t="str">
        <f t="shared" si="5"/>
        <v/>
      </c>
      <c r="M112" t="str">
        <f>IF(AND(ISNUMBER(J112),ISNUMBER(K112)),IF(ABS(K112-J112)&lt;=MAX($AH3,ABS($AH4*I112)),"Concordant","Divergent"),"")</f>
        <v/>
      </c>
      <c r="O112" t="str">
        <f t="shared" si="6"/>
        <v/>
      </c>
      <c r="P112" t="str">
        <f t="shared" si="7"/>
        <v/>
      </c>
      <c r="Q112" t="str">
        <f t="shared" si="8"/>
        <v/>
      </c>
      <c r="R112" t="str">
        <f t="shared" si="9"/>
        <v/>
      </c>
      <c r="S112" t="str">
        <f>IF(OR(O112="",I112=""),"",IF(I112=0,IF(O112=0,"OK","Majeur"),IF(ABS((O112-I112)/I112)&lt;=IFERROR(VLOOKUP(G112,$AJ7:AK9,2,FALSE),0.005),"OK",IF(ABS((O112-I112)/I112)&lt;=2*IFERROR(VLOOKUP(G112,$AJ7:AK9,2,FALSE),0.005),"Mineur","Majeur"))))</f>
        <v/>
      </c>
    </row>
    <row r="113" spans="12:19" x14ac:dyDescent="0.25">
      <c r="L113" t="str">
        <f t="shared" si="5"/>
        <v/>
      </c>
      <c r="M113" t="str">
        <f>IF(AND(ISNUMBER(J113),ISNUMBER(K113)),IF(ABS(K113-J113)&lt;=MAX($AH3,ABS($AH4*I113)),"Concordant","Divergent"),"")</f>
        <v/>
      </c>
      <c r="O113" t="str">
        <f t="shared" si="6"/>
        <v/>
      </c>
      <c r="P113" t="str">
        <f t="shared" si="7"/>
        <v/>
      </c>
      <c r="Q113" t="str">
        <f t="shared" si="8"/>
        <v/>
      </c>
      <c r="R113" t="str">
        <f t="shared" si="9"/>
        <v/>
      </c>
      <c r="S113" t="str">
        <f>IF(OR(O113="",I113=""),"",IF(I113=0,IF(O113=0,"OK","Majeur"),IF(ABS((O113-I113)/I113)&lt;=IFERROR(VLOOKUP(G113,$AJ7:AK9,2,FALSE),0.005),"OK",IF(ABS((O113-I113)/I113)&lt;=2*IFERROR(VLOOKUP(G113,$AJ7:AK9,2,FALSE),0.005),"Mineur","Majeur"))))</f>
        <v/>
      </c>
    </row>
    <row r="114" spans="12:19" x14ac:dyDescent="0.25">
      <c r="L114" t="str">
        <f t="shared" si="5"/>
        <v/>
      </c>
      <c r="M114" t="str">
        <f>IF(AND(ISNUMBER(J114),ISNUMBER(K114)),IF(ABS(K114-J114)&lt;=MAX($AH3,ABS($AH4*I114)),"Concordant","Divergent"),"")</f>
        <v/>
      </c>
      <c r="O114" t="str">
        <f t="shared" si="6"/>
        <v/>
      </c>
      <c r="P114" t="str">
        <f t="shared" si="7"/>
        <v/>
      </c>
      <c r="Q114" t="str">
        <f t="shared" si="8"/>
        <v/>
      </c>
      <c r="R114" t="str">
        <f t="shared" si="9"/>
        <v/>
      </c>
      <c r="S114" t="str">
        <f>IF(OR(O114="",I114=""),"",IF(I114=0,IF(O114=0,"OK","Majeur"),IF(ABS((O114-I114)/I114)&lt;=IFERROR(VLOOKUP(G114,$AJ7:AK9,2,FALSE),0.005),"OK",IF(ABS((O114-I114)/I114)&lt;=2*IFERROR(VLOOKUP(G114,$AJ7:AK9,2,FALSE),0.005),"Mineur","Majeur"))))</f>
        <v/>
      </c>
    </row>
    <row r="115" spans="12:19" x14ac:dyDescent="0.25">
      <c r="L115" t="str">
        <f t="shared" si="5"/>
        <v/>
      </c>
      <c r="M115" t="str">
        <f>IF(AND(ISNUMBER(J115),ISNUMBER(K115)),IF(ABS(K115-J115)&lt;=MAX($AH3,ABS($AH4*I115)),"Concordant","Divergent"),"")</f>
        <v/>
      </c>
      <c r="O115" t="str">
        <f t="shared" si="6"/>
        <v/>
      </c>
      <c r="P115" t="str">
        <f t="shared" si="7"/>
        <v/>
      </c>
      <c r="Q115" t="str">
        <f t="shared" si="8"/>
        <v/>
      </c>
      <c r="R115" t="str">
        <f t="shared" si="9"/>
        <v/>
      </c>
      <c r="S115" t="str">
        <f>IF(OR(O115="",I115=""),"",IF(I115=0,IF(O115=0,"OK","Majeur"),IF(ABS((O115-I115)/I115)&lt;=IFERROR(VLOOKUP(G115,$AJ7:AK9,2,FALSE),0.005),"OK",IF(ABS((O115-I115)/I115)&lt;=2*IFERROR(VLOOKUP(G115,$AJ7:AK9,2,FALSE),0.005),"Mineur","Majeur"))))</f>
        <v/>
      </c>
    </row>
    <row r="116" spans="12:19" x14ac:dyDescent="0.25">
      <c r="L116" t="str">
        <f t="shared" si="5"/>
        <v/>
      </c>
      <c r="M116" t="str">
        <f>IF(AND(ISNUMBER(J116),ISNUMBER(K116)),IF(ABS(K116-J116)&lt;=MAX($AH3,ABS($AH4*I116)),"Concordant","Divergent"),"")</f>
        <v/>
      </c>
      <c r="O116" t="str">
        <f t="shared" si="6"/>
        <v/>
      </c>
      <c r="P116" t="str">
        <f t="shared" si="7"/>
        <v/>
      </c>
      <c r="Q116" t="str">
        <f t="shared" si="8"/>
        <v/>
      </c>
      <c r="R116" t="str">
        <f t="shared" si="9"/>
        <v/>
      </c>
      <c r="S116" t="str">
        <f>IF(OR(O116="",I116=""),"",IF(I116=0,IF(O116=0,"OK","Majeur"),IF(ABS((O116-I116)/I116)&lt;=IFERROR(VLOOKUP(G116,$AJ7:AK9,2,FALSE),0.005),"OK",IF(ABS((O116-I116)/I116)&lt;=2*IFERROR(VLOOKUP(G116,$AJ7:AK9,2,FALSE),0.005),"Mineur","Majeur"))))</f>
        <v/>
      </c>
    </row>
    <row r="117" spans="12:19" x14ac:dyDescent="0.25">
      <c r="L117" t="str">
        <f t="shared" si="5"/>
        <v/>
      </c>
      <c r="M117" t="str">
        <f>IF(AND(ISNUMBER(J117),ISNUMBER(K117)),IF(ABS(K117-J117)&lt;=MAX($AH3,ABS($AH4*I117)),"Concordant","Divergent"),"")</f>
        <v/>
      </c>
      <c r="O117" t="str">
        <f t="shared" si="6"/>
        <v/>
      </c>
      <c r="P117" t="str">
        <f t="shared" si="7"/>
        <v/>
      </c>
      <c r="Q117" t="str">
        <f t="shared" si="8"/>
        <v/>
      </c>
      <c r="R117" t="str">
        <f t="shared" si="9"/>
        <v/>
      </c>
      <c r="S117" t="str">
        <f>IF(OR(O117="",I117=""),"",IF(I117=0,IF(O117=0,"OK","Majeur"),IF(ABS((O117-I117)/I117)&lt;=IFERROR(VLOOKUP(G117,$AJ7:AK9,2,FALSE),0.005),"OK",IF(ABS((O117-I117)/I117)&lt;=2*IFERROR(VLOOKUP(G117,$AJ7:AK9,2,FALSE),0.005),"Mineur","Majeur"))))</f>
        <v/>
      </c>
    </row>
    <row r="118" spans="12:19" x14ac:dyDescent="0.25">
      <c r="L118" t="str">
        <f t="shared" si="5"/>
        <v/>
      </c>
      <c r="M118" t="str">
        <f>IF(AND(ISNUMBER(J118),ISNUMBER(K118)),IF(ABS(K118-J118)&lt;=MAX($AH3,ABS($AH4*I118)),"Concordant","Divergent"),"")</f>
        <v/>
      </c>
      <c r="O118" t="str">
        <f t="shared" si="6"/>
        <v/>
      </c>
      <c r="P118" t="str">
        <f t="shared" si="7"/>
        <v/>
      </c>
      <c r="Q118" t="str">
        <f t="shared" si="8"/>
        <v/>
      </c>
      <c r="R118" t="str">
        <f t="shared" si="9"/>
        <v/>
      </c>
      <c r="S118" t="str">
        <f>IF(OR(O118="",I118=""),"",IF(I118=0,IF(O118=0,"OK","Majeur"),IF(ABS((O118-I118)/I118)&lt;=IFERROR(VLOOKUP(G118,$AJ7:AK9,2,FALSE),0.005),"OK",IF(ABS((O118-I118)/I118)&lt;=2*IFERROR(VLOOKUP(G118,$AJ7:AK9,2,FALSE),0.005),"Mineur","Majeur"))))</f>
        <v/>
      </c>
    </row>
    <row r="119" spans="12:19" x14ac:dyDescent="0.25">
      <c r="L119" t="str">
        <f t="shared" si="5"/>
        <v/>
      </c>
      <c r="M119" t="str">
        <f>IF(AND(ISNUMBER(J119),ISNUMBER(K119)),IF(ABS(K119-J119)&lt;=MAX($AH3,ABS($AH4*I119)),"Concordant","Divergent"),"")</f>
        <v/>
      </c>
      <c r="O119" t="str">
        <f t="shared" si="6"/>
        <v/>
      </c>
      <c r="P119" t="str">
        <f t="shared" si="7"/>
        <v/>
      </c>
      <c r="Q119" t="str">
        <f t="shared" si="8"/>
        <v/>
      </c>
      <c r="R119" t="str">
        <f t="shared" si="9"/>
        <v/>
      </c>
      <c r="S119" t="str">
        <f>IF(OR(O119="",I119=""),"",IF(I119=0,IF(O119=0,"OK","Majeur"),IF(ABS((O119-I119)/I119)&lt;=IFERROR(VLOOKUP(G119,$AJ7:AK9,2,FALSE),0.005),"OK",IF(ABS((O119-I119)/I119)&lt;=2*IFERROR(VLOOKUP(G119,$AJ7:AK9,2,FALSE),0.005),"Mineur","Majeur"))))</f>
        <v/>
      </c>
    </row>
    <row r="120" spans="12:19" x14ac:dyDescent="0.25">
      <c r="L120" t="str">
        <f t="shared" si="5"/>
        <v/>
      </c>
      <c r="M120" t="str">
        <f>IF(AND(ISNUMBER(J120),ISNUMBER(K120)),IF(ABS(K120-J120)&lt;=MAX($AH3,ABS($AH4*I120)),"Concordant","Divergent"),"")</f>
        <v/>
      </c>
      <c r="O120" t="str">
        <f t="shared" si="6"/>
        <v/>
      </c>
      <c r="P120" t="str">
        <f t="shared" si="7"/>
        <v/>
      </c>
      <c r="Q120" t="str">
        <f t="shared" si="8"/>
        <v/>
      </c>
      <c r="R120" t="str">
        <f t="shared" si="9"/>
        <v/>
      </c>
      <c r="S120" t="str">
        <f>IF(OR(O120="",I120=""),"",IF(I120=0,IF(O120=0,"OK","Majeur"),IF(ABS((O120-I120)/I120)&lt;=IFERROR(VLOOKUP(G120,$AJ7:AK9,2,FALSE),0.005),"OK",IF(ABS((O120-I120)/I120)&lt;=2*IFERROR(VLOOKUP(G120,$AJ7:AK9,2,FALSE),0.005),"Mineur","Majeur"))))</f>
        <v/>
      </c>
    </row>
    <row r="121" spans="12:19" x14ac:dyDescent="0.25">
      <c r="L121" t="str">
        <f t="shared" si="5"/>
        <v/>
      </c>
      <c r="M121" t="str">
        <f>IF(AND(ISNUMBER(J121),ISNUMBER(K121)),IF(ABS(K121-J121)&lt;=MAX($AH3,ABS($AH4*I121)),"Concordant","Divergent"),"")</f>
        <v/>
      </c>
      <c r="O121" t="str">
        <f t="shared" si="6"/>
        <v/>
      </c>
      <c r="P121" t="str">
        <f t="shared" si="7"/>
        <v/>
      </c>
      <c r="Q121" t="str">
        <f t="shared" si="8"/>
        <v/>
      </c>
      <c r="R121" t="str">
        <f t="shared" si="9"/>
        <v/>
      </c>
      <c r="S121" t="str">
        <f>IF(OR(O121="",I121=""),"",IF(I121=0,IF(O121=0,"OK","Majeur"),IF(ABS((O121-I121)/I121)&lt;=IFERROR(VLOOKUP(G121,$AJ7:AK9,2,FALSE),0.005),"OK",IF(ABS((O121-I121)/I121)&lt;=2*IFERROR(VLOOKUP(G121,$AJ7:AK9,2,FALSE),0.005),"Mineur","Majeur"))))</f>
        <v/>
      </c>
    </row>
    <row r="122" spans="12:19" x14ac:dyDescent="0.25">
      <c r="L122" t="str">
        <f t="shared" si="5"/>
        <v/>
      </c>
      <c r="M122" t="str">
        <f>IF(AND(ISNUMBER(J122),ISNUMBER(K122)),IF(ABS(K122-J122)&lt;=MAX($AH3,ABS($AH4*I122)),"Concordant","Divergent"),"")</f>
        <v/>
      </c>
      <c r="O122" t="str">
        <f t="shared" si="6"/>
        <v/>
      </c>
      <c r="P122" t="str">
        <f t="shared" si="7"/>
        <v/>
      </c>
      <c r="Q122" t="str">
        <f t="shared" si="8"/>
        <v/>
      </c>
      <c r="R122" t="str">
        <f t="shared" si="9"/>
        <v/>
      </c>
      <c r="S122" t="str">
        <f>IF(OR(O122="",I122=""),"",IF(I122=0,IF(O122=0,"OK","Majeur"),IF(ABS((O122-I122)/I122)&lt;=IFERROR(VLOOKUP(G122,$AJ7:AK9,2,FALSE),0.005),"OK",IF(ABS((O122-I122)/I122)&lt;=2*IFERROR(VLOOKUP(G122,$AJ7:AK9,2,FALSE),0.005),"Mineur","Majeur"))))</f>
        <v/>
      </c>
    </row>
    <row r="123" spans="12:19" x14ac:dyDescent="0.25">
      <c r="L123" t="str">
        <f t="shared" si="5"/>
        <v/>
      </c>
      <c r="M123" t="str">
        <f>IF(AND(ISNUMBER(J123),ISNUMBER(K123)),IF(ABS(K123-J123)&lt;=MAX($AH3,ABS($AH4*I123)),"Concordant","Divergent"),"")</f>
        <v/>
      </c>
      <c r="O123" t="str">
        <f t="shared" si="6"/>
        <v/>
      </c>
      <c r="P123" t="str">
        <f t="shared" si="7"/>
        <v/>
      </c>
      <c r="Q123" t="str">
        <f t="shared" si="8"/>
        <v/>
      </c>
      <c r="R123" t="str">
        <f t="shared" si="9"/>
        <v/>
      </c>
      <c r="S123" t="str">
        <f>IF(OR(O123="",I123=""),"",IF(I123=0,IF(O123=0,"OK","Majeur"),IF(ABS((O123-I123)/I123)&lt;=IFERROR(VLOOKUP(G123,$AJ7:AK9,2,FALSE),0.005),"OK",IF(ABS((O123-I123)/I123)&lt;=2*IFERROR(VLOOKUP(G123,$AJ7:AK9,2,FALSE),0.005),"Mineur","Majeur"))))</f>
        <v/>
      </c>
    </row>
    <row r="124" spans="12:19" x14ac:dyDescent="0.25">
      <c r="L124" t="str">
        <f t="shared" si="5"/>
        <v/>
      </c>
      <c r="M124" t="str">
        <f>IF(AND(ISNUMBER(J124),ISNUMBER(K124)),IF(ABS(K124-J124)&lt;=MAX($AH3,ABS($AH4*I124)),"Concordant","Divergent"),"")</f>
        <v/>
      </c>
      <c r="O124" t="str">
        <f t="shared" si="6"/>
        <v/>
      </c>
      <c r="P124" t="str">
        <f t="shared" si="7"/>
        <v/>
      </c>
      <c r="Q124" t="str">
        <f t="shared" si="8"/>
        <v/>
      </c>
      <c r="R124" t="str">
        <f t="shared" si="9"/>
        <v/>
      </c>
      <c r="S124" t="str">
        <f>IF(OR(O124="",I124=""),"",IF(I124=0,IF(O124=0,"OK","Majeur"),IF(ABS((O124-I124)/I124)&lt;=IFERROR(VLOOKUP(G124,$AJ7:AK9,2,FALSE),0.005),"OK",IF(ABS((O124-I124)/I124)&lt;=2*IFERROR(VLOOKUP(G124,$AJ7:AK9,2,FALSE),0.005),"Mineur","Majeur"))))</f>
        <v/>
      </c>
    </row>
    <row r="125" spans="12:19" x14ac:dyDescent="0.25">
      <c r="L125" t="str">
        <f t="shared" si="5"/>
        <v/>
      </c>
      <c r="M125" t="str">
        <f>IF(AND(ISNUMBER(J125),ISNUMBER(K125)),IF(ABS(K125-J125)&lt;=MAX($AH3,ABS($AH4*I125)),"Concordant","Divergent"),"")</f>
        <v/>
      </c>
      <c r="O125" t="str">
        <f t="shared" si="6"/>
        <v/>
      </c>
      <c r="P125" t="str">
        <f t="shared" si="7"/>
        <v/>
      </c>
      <c r="Q125" t="str">
        <f t="shared" si="8"/>
        <v/>
      </c>
      <c r="R125" t="str">
        <f t="shared" si="9"/>
        <v/>
      </c>
      <c r="S125" t="str">
        <f>IF(OR(O125="",I125=""),"",IF(I125=0,IF(O125=0,"OK","Majeur"),IF(ABS((O125-I125)/I125)&lt;=IFERROR(VLOOKUP(G125,$AJ7:AK9,2,FALSE),0.005),"OK",IF(ABS((O125-I125)/I125)&lt;=2*IFERROR(VLOOKUP(G125,$AJ7:AK9,2,FALSE),0.005),"Mineur","Majeur"))))</f>
        <v/>
      </c>
    </row>
    <row r="126" spans="12:19" x14ac:dyDescent="0.25">
      <c r="L126" t="str">
        <f t="shared" si="5"/>
        <v/>
      </c>
      <c r="M126" t="str">
        <f>IF(AND(ISNUMBER(J126),ISNUMBER(K126)),IF(ABS(K126-J126)&lt;=MAX($AH3,ABS($AH4*I126)),"Concordant","Divergent"),"")</f>
        <v/>
      </c>
      <c r="O126" t="str">
        <f t="shared" si="6"/>
        <v/>
      </c>
      <c r="P126" t="str">
        <f t="shared" si="7"/>
        <v/>
      </c>
      <c r="Q126" t="str">
        <f t="shared" si="8"/>
        <v/>
      </c>
      <c r="R126" t="str">
        <f t="shared" si="9"/>
        <v/>
      </c>
      <c r="S126" t="str">
        <f>IF(OR(O126="",I126=""),"",IF(I126=0,IF(O126=0,"OK","Majeur"),IF(ABS((O126-I126)/I126)&lt;=IFERROR(VLOOKUP(G126,$AJ7:AK9,2,FALSE),0.005),"OK",IF(ABS((O126-I126)/I126)&lt;=2*IFERROR(VLOOKUP(G126,$AJ7:AK9,2,FALSE),0.005),"Mineur","Majeur"))))</f>
        <v/>
      </c>
    </row>
    <row r="127" spans="12:19" x14ac:dyDescent="0.25">
      <c r="L127" t="str">
        <f t="shared" si="5"/>
        <v/>
      </c>
      <c r="M127" t="str">
        <f>IF(AND(ISNUMBER(J127),ISNUMBER(K127)),IF(ABS(K127-J127)&lt;=MAX($AH3,ABS($AH4*I127)),"Concordant","Divergent"),"")</f>
        <v/>
      </c>
      <c r="O127" t="str">
        <f t="shared" si="6"/>
        <v/>
      </c>
      <c r="P127" t="str">
        <f t="shared" si="7"/>
        <v/>
      </c>
      <c r="Q127" t="str">
        <f t="shared" si="8"/>
        <v/>
      </c>
      <c r="R127" t="str">
        <f t="shared" si="9"/>
        <v/>
      </c>
      <c r="S127" t="str">
        <f>IF(OR(O127="",I127=""),"",IF(I127=0,IF(O127=0,"OK","Majeur"),IF(ABS((O127-I127)/I127)&lt;=IFERROR(VLOOKUP(G127,$AJ7:AK9,2,FALSE),0.005),"OK",IF(ABS((O127-I127)/I127)&lt;=2*IFERROR(VLOOKUP(G127,$AJ7:AK9,2,FALSE),0.005),"Mineur","Majeur"))))</f>
        <v/>
      </c>
    </row>
    <row r="128" spans="12:19" x14ac:dyDescent="0.25">
      <c r="L128" t="str">
        <f t="shared" si="5"/>
        <v/>
      </c>
      <c r="M128" t="str">
        <f>IF(AND(ISNUMBER(J128),ISNUMBER(K128)),IF(ABS(K128-J128)&lt;=MAX($AH3,ABS($AH4*I128)),"Concordant","Divergent"),"")</f>
        <v/>
      </c>
      <c r="O128" t="str">
        <f t="shared" si="6"/>
        <v/>
      </c>
      <c r="P128" t="str">
        <f t="shared" si="7"/>
        <v/>
      </c>
      <c r="Q128" t="str">
        <f t="shared" si="8"/>
        <v/>
      </c>
      <c r="R128" t="str">
        <f t="shared" si="9"/>
        <v/>
      </c>
      <c r="S128" t="str">
        <f>IF(OR(O128="",I128=""),"",IF(I128=0,IF(O128=0,"OK","Majeur"),IF(ABS((O128-I128)/I128)&lt;=IFERROR(VLOOKUP(G128,$AJ7:AK9,2,FALSE),0.005),"OK",IF(ABS((O128-I128)/I128)&lt;=2*IFERROR(VLOOKUP(G128,$AJ7:AK9,2,FALSE),0.005),"Mineur","Majeur"))))</f>
        <v/>
      </c>
    </row>
    <row r="129" spans="12:19" x14ac:dyDescent="0.25">
      <c r="L129" t="str">
        <f t="shared" si="5"/>
        <v/>
      </c>
      <c r="M129" t="str">
        <f>IF(AND(ISNUMBER(J129),ISNUMBER(K129)),IF(ABS(K129-J129)&lt;=MAX($AH3,ABS($AH4*I129)),"Concordant","Divergent"),"")</f>
        <v/>
      </c>
      <c r="O129" t="str">
        <f t="shared" si="6"/>
        <v/>
      </c>
      <c r="P129" t="str">
        <f t="shared" si="7"/>
        <v/>
      </c>
      <c r="Q129" t="str">
        <f t="shared" si="8"/>
        <v/>
      </c>
      <c r="R129" t="str">
        <f t="shared" si="9"/>
        <v/>
      </c>
      <c r="S129" t="str">
        <f>IF(OR(O129="",I129=""),"",IF(I129=0,IF(O129=0,"OK","Majeur"),IF(ABS((O129-I129)/I129)&lt;=IFERROR(VLOOKUP(G129,$AJ7:AK9,2,FALSE),0.005),"OK",IF(ABS((O129-I129)/I129)&lt;=2*IFERROR(VLOOKUP(G129,$AJ7:AK9,2,FALSE),0.005),"Mineur","Majeur"))))</f>
        <v/>
      </c>
    </row>
    <row r="130" spans="12:19" x14ac:dyDescent="0.25">
      <c r="L130" t="str">
        <f t="shared" si="5"/>
        <v/>
      </c>
      <c r="M130" t="str">
        <f>IF(AND(ISNUMBER(J130),ISNUMBER(K130)),IF(ABS(K130-J130)&lt;=MAX($AH3,ABS($AH4*I130)),"Concordant","Divergent"),"")</f>
        <v/>
      </c>
      <c r="O130" t="str">
        <f t="shared" si="6"/>
        <v/>
      </c>
      <c r="P130" t="str">
        <f t="shared" si="7"/>
        <v/>
      </c>
      <c r="Q130" t="str">
        <f t="shared" si="8"/>
        <v/>
      </c>
      <c r="R130" t="str">
        <f t="shared" si="9"/>
        <v/>
      </c>
      <c r="S130" t="str">
        <f>IF(OR(O130="",I130=""),"",IF(I130=0,IF(O130=0,"OK","Majeur"),IF(ABS((O130-I130)/I130)&lt;=IFERROR(VLOOKUP(G130,$AJ7:AK9,2,FALSE),0.005),"OK",IF(ABS((O130-I130)/I130)&lt;=2*IFERROR(VLOOKUP(G130,$AJ7:AK9,2,FALSE),0.005),"Mineur","Majeur"))))</f>
        <v/>
      </c>
    </row>
    <row r="131" spans="12:19" x14ac:dyDescent="0.25">
      <c r="L131" t="str">
        <f t="shared" ref="L131:L194" si="10">IF(AND(ISNUMBER(J131),ISNUMBER(K131)),K131-J131,"")</f>
        <v/>
      </c>
      <c r="M131" t="str">
        <f>IF(AND(ISNUMBER(J131),ISNUMBER(K131)),IF(ABS(K131-J131)&lt;=MAX($AH3,ABS($AH4*I131)),"Concordant","Divergent"),"")</f>
        <v/>
      </c>
      <c r="O131" t="str">
        <f t="shared" ref="O131:O194" si="11">IF(AND(ISNUMBER(J131),ISNUMBER(K131)),IF(M131="Concordant",ROUND(AVERAGE(J131,K131),3),IF(NOT(ISBLANK(N131)),N131,"")),IF(NOT(ISBLANK(N131)),N131,""))</f>
        <v/>
      </c>
      <c r="P131" t="str">
        <f t="shared" ref="P131:P194" si="12">IF(ISNUMBER(O131),O131-I131,"")</f>
        <v/>
      </c>
      <c r="Q131" t="str">
        <f t="shared" ref="Q131:Q194" si="13">IF(AND(ISNUMBER(P131),I131&lt;&gt;0),P131/I131,IF(AND(I131=0,ISNUMBER(O131)),1,""))</f>
        <v/>
      </c>
      <c r="R131" t="str">
        <f t="shared" ref="R131:R194" si="14">IF(ISNUMBER(P131),P131*H131,"")</f>
        <v/>
      </c>
      <c r="S131" t="str">
        <f>IF(OR(O131="",I131=""),"",IF(I131=0,IF(O131=0,"OK","Majeur"),IF(ABS((O131-I131)/I131)&lt;=IFERROR(VLOOKUP(G131,$AJ7:AK9,2,FALSE),0.005),"OK",IF(ABS((O131-I131)/I131)&lt;=2*IFERROR(VLOOKUP(G131,$AJ7:AK9,2,FALSE),0.005),"Mineur","Majeur"))))</f>
        <v/>
      </c>
    </row>
    <row r="132" spans="12:19" x14ac:dyDescent="0.25">
      <c r="L132" t="str">
        <f t="shared" si="10"/>
        <v/>
      </c>
      <c r="M132" t="str">
        <f>IF(AND(ISNUMBER(J132),ISNUMBER(K132)),IF(ABS(K132-J132)&lt;=MAX($AH3,ABS($AH4*I132)),"Concordant","Divergent"),"")</f>
        <v/>
      </c>
      <c r="O132" t="str">
        <f t="shared" si="11"/>
        <v/>
      </c>
      <c r="P132" t="str">
        <f t="shared" si="12"/>
        <v/>
      </c>
      <c r="Q132" t="str">
        <f t="shared" si="13"/>
        <v/>
      </c>
      <c r="R132" t="str">
        <f t="shared" si="14"/>
        <v/>
      </c>
      <c r="S132" t="str">
        <f>IF(OR(O132="",I132=""),"",IF(I132=0,IF(O132=0,"OK","Majeur"),IF(ABS((O132-I132)/I132)&lt;=IFERROR(VLOOKUP(G132,$AJ7:AK9,2,FALSE),0.005),"OK",IF(ABS((O132-I132)/I132)&lt;=2*IFERROR(VLOOKUP(G132,$AJ7:AK9,2,FALSE),0.005),"Mineur","Majeur"))))</f>
        <v/>
      </c>
    </row>
    <row r="133" spans="12:19" x14ac:dyDescent="0.25">
      <c r="L133" t="str">
        <f t="shared" si="10"/>
        <v/>
      </c>
      <c r="M133" t="str">
        <f>IF(AND(ISNUMBER(J133),ISNUMBER(K133)),IF(ABS(K133-J133)&lt;=MAX($AH3,ABS($AH4*I133)),"Concordant","Divergent"),"")</f>
        <v/>
      </c>
      <c r="O133" t="str">
        <f t="shared" si="11"/>
        <v/>
      </c>
      <c r="P133" t="str">
        <f t="shared" si="12"/>
        <v/>
      </c>
      <c r="Q133" t="str">
        <f t="shared" si="13"/>
        <v/>
      </c>
      <c r="R133" t="str">
        <f t="shared" si="14"/>
        <v/>
      </c>
      <c r="S133" t="str">
        <f>IF(OR(O133="",I133=""),"",IF(I133=0,IF(O133=0,"OK","Majeur"),IF(ABS((O133-I133)/I133)&lt;=IFERROR(VLOOKUP(G133,$AJ7:AK9,2,FALSE),0.005),"OK",IF(ABS((O133-I133)/I133)&lt;=2*IFERROR(VLOOKUP(G133,$AJ7:AK9,2,FALSE),0.005),"Mineur","Majeur"))))</f>
        <v/>
      </c>
    </row>
    <row r="134" spans="12:19" x14ac:dyDescent="0.25">
      <c r="L134" t="str">
        <f t="shared" si="10"/>
        <v/>
      </c>
      <c r="M134" t="str">
        <f>IF(AND(ISNUMBER(J134),ISNUMBER(K134)),IF(ABS(K134-J134)&lt;=MAX($AH3,ABS($AH4*I134)),"Concordant","Divergent"),"")</f>
        <v/>
      </c>
      <c r="O134" t="str">
        <f t="shared" si="11"/>
        <v/>
      </c>
      <c r="P134" t="str">
        <f t="shared" si="12"/>
        <v/>
      </c>
      <c r="Q134" t="str">
        <f t="shared" si="13"/>
        <v/>
      </c>
      <c r="R134" t="str">
        <f t="shared" si="14"/>
        <v/>
      </c>
      <c r="S134" t="str">
        <f>IF(OR(O134="",I134=""),"",IF(I134=0,IF(O134=0,"OK","Majeur"),IF(ABS((O134-I134)/I134)&lt;=IFERROR(VLOOKUP(G134,$AJ7:AK9,2,FALSE),0.005),"OK",IF(ABS((O134-I134)/I134)&lt;=2*IFERROR(VLOOKUP(G134,$AJ7:AK9,2,FALSE),0.005),"Mineur","Majeur"))))</f>
        <v/>
      </c>
    </row>
    <row r="135" spans="12:19" x14ac:dyDescent="0.25">
      <c r="L135" t="str">
        <f t="shared" si="10"/>
        <v/>
      </c>
      <c r="M135" t="str">
        <f>IF(AND(ISNUMBER(J135),ISNUMBER(K135)),IF(ABS(K135-J135)&lt;=MAX($AH3,ABS($AH4*I135)),"Concordant","Divergent"),"")</f>
        <v/>
      </c>
      <c r="O135" t="str">
        <f t="shared" si="11"/>
        <v/>
      </c>
      <c r="P135" t="str">
        <f t="shared" si="12"/>
        <v/>
      </c>
      <c r="Q135" t="str">
        <f t="shared" si="13"/>
        <v/>
      </c>
      <c r="R135" t="str">
        <f t="shared" si="14"/>
        <v/>
      </c>
      <c r="S135" t="str">
        <f>IF(OR(O135="",I135=""),"",IF(I135=0,IF(O135=0,"OK","Majeur"),IF(ABS((O135-I135)/I135)&lt;=IFERROR(VLOOKUP(G135,$AJ7:AK9,2,FALSE),0.005),"OK",IF(ABS((O135-I135)/I135)&lt;=2*IFERROR(VLOOKUP(G135,$AJ7:AK9,2,FALSE),0.005),"Mineur","Majeur"))))</f>
        <v/>
      </c>
    </row>
    <row r="136" spans="12:19" x14ac:dyDescent="0.25">
      <c r="L136" t="str">
        <f t="shared" si="10"/>
        <v/>
      </c>
      <c r="M136" t="str">
        <f>IF(AND(ISNUMBER(J136),ISNUMBER(K136)),IF(ABS(K136-J136)&lt;=MAX($AH3,ABS($AH4*I136)),"Concordant","Divergent"),"")</f>
        <v/>
      </c>
      <c r="O136" t="str">
        <f t="shared" si="11"/>
        <v/>
      </c>
      <c r="P136" t="str">
        <f t="shared" si="12"/>
        <v/>
      </c>
      <c r="Q136" t="str">
        <f t="shared" si="13"/>
        <v/>
      </c>
      <c r="R136" t="str">
        <f t="shared" si="14"/>
        <v/>
      </c>
      <c r="S136" t="str">
        <f>IF(OR(O136="",I136=""),"",IF(I136=0,IF(O136=0,"OK","Majeur"),IF(ABS((O136-I136)/I136)&lt;=IFERROR(VLOOKUP(G136,$AJ7:AK9,2,FALSE),0.005),"OK",IF(ABS((O136-I136)/I136)&lt;=2*IFERROR(VLOOKUP(G136,$AJ7:AK9,2,FALSE),0.005),"Mineur","Majeur"))))</f>
        <v/>
      </c>
    </row>
    <row r="137" spans="12:19" x14ac:dyDescent="0.25">
      <c r="L137" t="str">
        <f t="shared" si="10"/>
        <v/>
      </c>
      <c r="M137" t="str">
        <f>IF(AND(ISNUMBER(J137),ISNUMBER(K137)),IF(ABS(K137-J137)&lt;=MAX($AH3,ABS($AH4*I137)),"Concordant","Divergent"),"")</f>
        <v/>
      </c>
      <c r="O137" t="str">
        <f t="shared" si="11"/>
        <v/>
      </c>
      <c r="P137" t="str">
        <f t="shared" si="12"/>
        <v/>
      </c>
      <c r="Q137" t="str">
        <f t="shared" si="13"/>
        <v/>
      </c>
      <c r="R137" t="str">
        <f t="shared" si="14"/>
        <v/>
      </c>
      <c r="S137" t="str">
        <f>IF(OR(O137="",I137=""),"",IF(I137=0,IF(O137=0,"OK","Majeur"),IF(ABS((O137-I137)/I137)&lt;=IFERROR(VLOOKUP(G137,$AJ7:AK9,2,FALSE),0.005),"OK",IF(ABS((O137-I137)/I137)&lt;=2*IFERROR(VLOOKUP(G137,$AJ7:AK9,2,FALSE),0.005),"Mineur","Majeur"))))</f>
        <v/>
      </c>
    </row>
    <row r="138" spans="12:19" x14ac:dyDescent="0.25">
      <c r="L138" t="str">
        <f t="shared" si="10"/>
        <v/>
      </c>
      <c r="M138" t="str">
        <f>IF(AND(ISNUMBER(J138),ISNUMBER(K138)),IF(ABS(K138-J138)&lt;=MAX($AH3,ABS($AH4*I138)),"Concordant","Divergent"),"")</f>
        <v/>
      </c>
      <c r="O138" t="str">
        <f t="shared" si="11"/>
        <v/>
      </c>
      <c r="P138" t="str">
        <f t="shared" si="12"/>
        <v/>
      </c>
      <c r="Q138" t="str">
        <f t="shared" si="13"/>
        <v/>
      </c>
      <c r="R138" t="str">
        <f t="shared" si="14"/>
        <v/>
      </c>
      <c r="S138" t="str">
        <f>IF(OR(O138="",I138=""),"",IF(I138=0,IF(O138=0,"OK","Majeur"),IF(ABS((O138-I138)/I138)&lt;=IFERROR(VLOOKUP(G138,$AJ7:AK9,2,FALSE),0.005),"OK",IF(ABS((O138-I138)/I138)&lt;=2*IFERROR(VLOOKUP(G138,$AJ7:AK9,2,FALSE),0.005),"Mineur","Majeur"))))</f>
        <v/>
      </c>
    </row>
    <row r="139" spans="12:19" x14ac:dyDescent="0.25">
      <c r="L139" t="str">
        <f t="shared" si="10"/>
        <v/>
      </c>
      <c r="M139" t="str">
        <f>IF(AND(ISNUMBER(J139),ISNUMBER(K139)),IF(ABS(K139-J139)&lt;=MAX($AH3,ABS($AH4*I139)),"Concordant","Divergent"),"")</f>
        <v/>
      </c>
      <c r="O139" t="str">
        <f t="shared" si="11"/>
        <v/>
      </c>
      <c r="P139" t="str">
        <f t="shared" si="12"/>
        <v/>
      </c>
      <c r="Q139" t="str">
        <f t="shared" si="13"/>
        <v/>
      </c>
      <c r="R139" t="str">
        <f t="shared" si="14"/>
        <v/>
      </c>
      <c r="S139" t="str">
        <f>IF(OR(O139="",I139=""),"",IF(I139=0,IF(O139=0,"OK","Majeur"),IF(ABS((O139-I139)/I139)&lt;=IFERROR(VLOOKUP(G139,$AJ7:AK9,2,FALSE),0.005),"OK",IF(ABS((O139-I139)/I139)&lt;=2*IFERROR(VLOOKUP(G139,$AJ7:AK9,2,FALSE),0.005),"Mineur","Majeur"))))</f>
        <v/>
      </c>
    </row>
    <row r="140" spans="12:19" x14ac:dyDescent="0.25">
      <c r="L140" t="str">
        <f t="shared" si="10"/>
        <v/>
      </c>
      <c r="M140" t="str">
        <f>IF(AND(ISNUMBER(J140),ISNUMBER(K140)),IF(ABS(K140-J140)&lt;=MAX($AH3,ABS($AH4*I140)),"Concordant","Divergent"),"")</f>
        <v/>
      </c>
      <c r="O140" t="str">
        <f t="shared" si="11"/>
        <v/>
      </c>
      <c r="P140" t="str">
        <f t="shared" si="12"/>
        <v/>
      </c>
      <c r="Q140" t="str">
        <f t="shared" si="13"/>
        <v/>
      </c>
      <c r="R140" t="str">
        <f t="shared" si="14"/>
        <v/>
      </c>
      <c r="S140" t="str">
        <f>IF(OR(O140="",I140=""),"",IF(I140=0,IF(O140=0,"OK","Majeur"),IF(ABS((O140-I140)/I140)&lt;=IFERROR(VLOOKUP(G140,$AJ7:AK9,2,FALSE),0.005),"OK",IF(ABS((O140-I140)/I140)&lt;=2*IFERROR(VLOOKUP(G140,$AJ7:AK9,2,FALSE),0.005),"Mineur","Majeur"))))</f>
        <v/>
      </c>
    </row>
    <row r="141" spans="12:19" x14ac:dyDescent="0.25">
      <c r="L141" t="str">
        <f t="shared" si="10"/>
        <v/>
      </c>
      <c r="M141" t="str">
        <f>IF(AND(ISNUMBER(J141),ISNUMBER(K141)),IF(ABS(K141-J141)&lt;=MAX($AH3,ABS($AH4*I141)),"Concordant","Divergent"),"")</f>
        <v/>
      </c>
      <c r="O141" t="str">
        <f t="shared" si="11"/>
        <v/>
      </c>
      <c r="P141" t="str">
        <f t="shared" si="12"/>
        <v/>
      </c>
      <c r="Q141" t="str">
        <f t="shared" si="13"/>
        <v/>
      </c>
      <c r="R141" t="str">
        <f t="shared" si="14"/>
        <v/>
      </c>
      <c r="S141" t="str">
        <f>IF(OR(O141="",I141=""),"",IF(I141=0,IF(O141=0,"OK","Majeur"),IF(ABS((O141-I141)/I141)&lt;=IFERROR(VLOOKUP(G141,$AJ7:AK9,2,FALSE),0.005),"OK",IF(ABS((O141-I141)/I141)&lt;=2*IFERROR(VLOOKUP(G141,$AJ7:AK9,2,FALSE),0.005),"Mineur","Majeur"))))</f>
        <v/>
      </c>
    </row>
    <row r="142" spans="12:19" x14ac:dyDescent="0.25">
      <c r="L142" t="str">
        <f t="shared" si="10"/>
        <v/>
      </c>
      <c r="M142" t="str">
        <f>IF(AND(ISNUMBER(J142),ISNUMBER(K142)),IF(ABS(K142-J142)&lt;=MAX($AH3,ABS($AH4*I142)),"Concordant","Divergent"),"")</f>
        <v/>
      </c>
      <c r="O142" t="str">
        <f t="shared" si="11"/>
        <v/>
      </c>
      <c r="P142" t="str">
        <f t="shared" si="12"/>
        <v/>
      </c>
      <c r="Q142" t="str">
        <f t="shared" si="13"/>
        <v/>
      </c>
      <c r="R142" t="str">
        <f t="shared" si="14"/>
        <v/>
      </c>
      <c r="S142" t="str">
        <f>IF(OR(O142="",I142=""),"",IF(I142=0,IF(O142=0,"OK","Majeur"),IF(ABS((O142-I142)/I142)&lt;=IFERROR(VLOOKUP(G142,$AJ7:AK9,2,FALSE),0.005),"OK",IF(ABS((O142-I142)/I142)&lt;=2*IFERROR(VLOOKUP(G142,$AJ7:AK9,2,FALSE),0.005),"Mineur","Majeur"))))</f>
        <v/>
      </c>
    </row>
    <row r="143" spans="12:19" x14ac:dyDescent="0.25">
      <c r="L143" t="str">
        <f t="shared" si="10"/>
        <v/>
      </c>
      <c r="M143" t="str">
        <f>IF(AND(ISNUMBER(J143),ISNUMBER(K143)),IF(ABS(K143-J143)&lt;=MAX($AH3,ABS($AH4*I143)),"Concordant","Divergent"),"")</f>
        <v/>
      </c>
      <c r="O143" t="str">
        <f t="shared" si="11"/>
        <v/>
      </c>
      <c r="P143" t="str">
        <f t="shared" si="12"/>
        <v/>
      </c>
      <c r="Q143" t="str">
        <f t="shared" si="13"/>
        <v/>
      </c>
      <c r="R143" t="str">
        <f t="shared" si="14"/>
        <v/>
      </c>
      <c r="S143" t="str">
        <f>IF(OR(O143="",I143=""),"",IF(I143=0,IF(O143=0,"OK","Majeur"),IF(ABS((O143-I143)/I143)&lt;=IFERROR(VLOOKUP(G143,$AJ7:AK9,2,FALSE),0.005),"OK",IF(ABS((O143-I143)/I143)&lt;=2*IFERROR(VLOOKUP(G143,$AJ7:AK9,2,FALSE),0.005),"Mineur","Majeur"))))</f>
        <v/>
      </c>
    </row>
    <row r="144" spans="12:19" x14ac:dyDescent="0.25">
      <c r="L144" t="str">
        <f t="shared" si="10"/>
        <v/>
      </c>
      <c r="M144" t="str">
        <f>IF(AND(ISNUMBER(J144),ISNUMBER(K144)),IF(ABS(K144-J144)&lt;=MAX($AH3,ABS($AH4*I144)),"Concordant","Divergent"),"")</f>
        <v/>
      </c>
      <c r="O144" t="str">
        <f t="shared" si="11"/>
        <v/>
      </c>
      <c r="P144" t="str">
        <f t="shared" si="12"/>
        <v/>
      </c>
      <c r="Q144" t="str">
        <f t="shared" si="13"/>
        <v/>
      </c>
      <c r="R144" t="str">
        <f t="shared" si="14"/>
        <v/>
      </c>
      <c r="S144" t="str">
        <f>IF(OR(O144="",I144=""),"",IF(I144=0,IF(O144=0,"OK","Majeur"),IF(ABS((O144-I144)/I144)&lt;=IFERROR(VLOOKUP(G144,$AJ7:AK9,2,FALSE),0.005),"OK",IF(ABS((O144-I144)/I144)&lt;=2*IFERROR(VLOOKUP(G144,$AJ7:AK9,2,FALSE),0.005),"Mineur","Majeur"))))</f>
        <v/>
      </c>
    </row>
    <row r="145" spans="12:19" x14ac:dyDescent="0.25">
      <c r="L145" t="str">
        <f t="shared" si="10"/>
        <v/>
      </c>
      <c r="M145" t="str">
        <f>IF(AND(ISNUMBER(J145),ISNUMBER(K145)),IF(ABS(K145-J145)&lt;=MAX($AH3,ABS($AH4*I145)),"Concordant","Divergent"),"")</f>
        <v/>
      </c>
      <c r="O145" t="str">
        <f t="shared" si="11"/>
        <v/>
      </c>
      <c r="P145" t="str">
        <f t="shared" si="12"/>
        <v/>
      </c>
      <c r="Q145" t="str">
        <f t="shared" si="13"/>
        <v/>
      </c>
      <c r="R145" t="str">
        <f t="shared" si="14"/>
        <v/>
      </c>
      <c r="S145" t="str">
        <f>IF(OR(O145="",I145=""),"",IF(I145=0,IF(O145=0,"OK","Majeur"),IF(ABS((O145-I145)/I145)&lt;=IFERROR(VLOOKUP(G145,$AJ7:AK9,2,FALSE),0.005),"OK",IF(ABS((O145-I145)/I145)&lt;=2*IFERROR(VLOOKUP(G145,$AJ7:AK9,2,FALSE),0.005),"Mineur","Majeur"))))</f>
        <v/>
      </c>
    </row>
    <row r="146" spans="12:19" x14ac:dyDescent="0.25">
      <c r="L146" t="str">
        <f t="shared" si="10"/>
        <v/>
      </c>
      <c r="M146" t="str">
        <f>IF(AND(ISNUMBER(J146),ISNUMBER(K146)),IF(ABS(K146-J146)&lt;=MAX($AH3,ABS($AH4*I146)),"Concordant","Divergent"),"")</f>
        <v/>
      </c>
      <c r="O146" t="str">
        <f t="shared" si="11"/>
        <v/>
      </c>
      <c r="P146" t="str">
        <f t="shared" si="12"/>
        <v/>
      </c>
      <c r="Q146" t="str">
        <f t="shared" si="13"/>
        <v/>
      </c>
      <c r="R146" t="str">
        <f t="shared" si="14"/>
        <v/>
      </c>
      <c r="S146" t="str">
        <f>IF(OR(O146="",I146=""),"",IF(I146=0,IF(O146=0,"OK","Majeur"),IF(ABS((O146-I146)/I146)&lt;=IFERROR(VLOOKUP(G146,$AJ7:AK9,2,FALSE),0.005),"OK",IF(ABS((O146-I146)/I146)&lt;=2*IFERROR(VLOOKUP(G146,$AJ7:AK9,2,FALSE),0.005),"Mineur","Majeur"))))</f>
        <v/>
      </c>
    </row>
    <row r="147" spans="12:19" x14ac:dyDescent="0.25">
      <c r="L147" t="str">
        <f t="shared" si="10"/>
        <v/>
      </c>
      <c r="M147" t="str">
        <f>IF(AND(ISNUMBER(J147),ISNUMBER(K147)),IF(ABS(K147-J147)&lt;=MAX($AH3,ABS($AH4*I147)),"Concordant","Divergent"),"")</f>
        <v/>
      </c>
      <c r="O147" t="str">
        <f t="shared" si="11"/>
        <v/>
      </c>
      <c r="P147" t="str">
        <f t="shared" si="12"/>
        <v/>
      </c>
      <c r="Q147" t="str">
        <f t="shared" si="13"/>
        <v/>
      </c>
      <c r="R147" t="str">
        <f t="shared" si="14"/>
        <v/>
      </c>
      <c r="S147" t="str">
        <f>IF(OR(O147="",I147=""),"",IF(I147=0,IF(O147=0,"OK","Majeur"),IF(ABS((O147-I147)/I147)&lt;=IFERROR(VLOOKUP(G147,$AJ7:AK9,2,FALSE),0.005),"OK",IF(ABS((O147-I147)/I147)&lt;=2*IFERROR(VLOOKUP(G147,$AJ7:AK9,2,FALSE),0.005),"Mineur","Majeur"))))</f>
        <v/>
      </c>
    </row>
    <row r="148" spans="12:19" x14ac:dyDescent="0.25">
      <c r="L148" t="str">
        <f t="shared" si="10"/>
        <v/>
      </c>
      <c r="M148" t="str">
        <f>IF(AND(ISNUMBER(J148),ISNUMBER(K148)),IF(ABS(K148-J148)&lt;=MAX($AH3,ABS($AH4*I148)),"Concordant","Divergent"),"")</f>
        <v/>
      </c>
      <c r="O148" t="str">
        <f t="shared" si="11"/>
        <v/>
      </c>
      <c r="P148" t="str">
        <f t="shared" si="12"/>
        <v/>
      </c>
      <c r="Q148" t="str">
        <f t="shared" si="13"/>
        <v/>
      </c>
      <c r="R148" t="str">
        <f t="shared" si="14"/>
        <v/>
      </c>
      <c r="S148" t="str">
        <f>IF(OR(O148="",I148=""),"",IF(I148=0,IF(O148=0,"OK","Majeur"),IF(ABS((O148-I148)/I148)&lt;=IFERROR(VLOOKUP(G148,$AJ7:AK9,2,FALSE),0.005),"OK",IF(ABS((O148-I148)/I148)&lt;=2*IFERROR(VLOOKUP(G148,$AJ7:AK9,2,FALSE),0.005),"Mineur","Majeur"))))</f>
        <v/>
      </c>
    </row>
    <row r="149" spans="12:19" x14ac:dyDescent="0.25">
      <c r="L149" t="str">
        <f t="shared" si="10"/>
        <v/>
      </c>
      <c r="M149" t="str">
        <f>IF(AND(ISNUMBER(J149),ISNUMBER(K149)),IF(ABS(K149-J149)&lt;=MAX($AH3,ABS($AH4*I149)),"Concordant","Divergent"),"")</f>
        <v/>
      </c>
      <c r="O149" t="str">
        <f t="shared" si="11"/>
        <v/>
      </c>
      <c r="P149" t="str">
        <f t="shared" si="12"/>
        <v/>
      </c>
      <c r="Q149" t="str">
        <f t="shared" si="13"/>
        <v/>
      </c>
      <c r="R149" t="str">
        <f t="shared" si="14"/>
        <v/>
      </c>
      <c r="S149" t="str">
        <f>IF(OR(O149="",I149=""),"",IF(I149=0,IF(O149=0,"OK","Majeur"),IF(ABS((O149-I149)/I149)&lt;=IFERROR(VLOOKUP(G149,$AJ7:AK9,2,FALSE),0.005),"OK",IF(ABS((O149-I149)/I149)&lt;=2*IFERROR(VLOOKUP(G149,$AJ7:AK9,2,FALSE),0.005),"Mineur","Majeur"))))</f>
        <v/>
      </c>
    </row>
    <row r="150" spans="12:19" x14ac:dyDescent="0.25">
      <c r="L150" t="str">
        <f t="shared" si="10"/>
        <v/>
      </c>
      <c r="M150" t="str">
        <f>IF(AND(ISNUMBER(J150),ISNUMBER(K150)),IF(ABS(K150-J150)&lt;=MAX($AH3,ABS($AH4*I150)),"Concordant","Divergent"),"")</f>
        <v/>
      </c>
      <c r="O150" t="str">
        <f t="shared" si="11"/>
        <v/>
      </c>
      <c r="P150" t="str">
        <f t="shared" si="12"/>
        <v/>
      </c>
      <c r="Q150" t="str">
        <f t="shared" si="13"/>
        <v/>
      </c>
      <c r="R150" t="str">
        <f t="shared" si="14"/>
        <v/>
      </c>
      <c r="S150" t="str">
        <f>IF(OR(O150="",I150=""),"",IF(I150=0,IF(O150=0,"OK","Majeur"),IF(ABS((O150-I150)/I150)&lt;=IFERROR(VLOOKUP(G150,$AJ7:AK9,2,FALSE),0.005),"OK",IF(ABS((O150-I150)/I150)&lt;=2*IFERROR(VLOOKUP(G150,$AJ7:AK9,2,FALSE),0.005),"Mineur","Majeur"))))</f>
        <v/>
      </c>
    </row>
    <row r="151" spans="12:19" x14ac:dyDescent="0.25">
      <c r="L151" t="str">
        <f t="shared" si="10"/>
        <v/>
      </c>
      <c r="M151" t="str">
        <f>IF(AND(ISNUMBER(J151),ISNUMBER(K151)),IF(ABS(K151-J151)&lt;=MAX($AH3,ABS($AH4*I151)),"Concordant","Divergent"),"")</f>
        <v/>
      </c>
      <c r="O151" t="str">
        <f t="shared" si="11"/>
        <v/>
      </c>
      <c r="P151" t="str">
        <f t="shared" si="12"/>
        <v/>
      </c>
      <c r="Q151" t="str">
        <f t="shared" si="13"/>
        <v/>
      </c>
      <c r="R151" t="str">
        <f t="shared" si="14"/>
        <v/>
      </c>
      <c r="S151" t="str">
        <f>IF(OR(O151="",I151=""),"",IF(I151=0,IF(O151=0,"OK","Majeur"),IF(ABS((O151-I151)/I151)&lt;=IFERROR(VLOOKUP(G151,$AJ7:AK9,2,FALSE),0.005),"OK",IF(ABS((O151-I151)/I151)&lt;=2*IFERROR(VLOOKUP(G151,$AJ7:AK9,2,FALSE),0.005),"Mineur","Majeur"))))</f>
        <v/>
      </c>
    </row>
    <row r="152" spans="12:19" x14ac:dyDescent="0.25">
      <c r="L152" t="str">
        <f t="shared" si="10"/>
        <v/>
      </c>
      <c r="M152" t="str">
        <f>IF(AND(ISNUMBER(J152),ISNUMBER(K152)),IF(ABS(K152-J152)&lt;=MAX($AH3,ABS($AH4*I152)),"Concordant","Divergent"),"")</f>
        <v/>
      </c>
      <c r="O152" t="str">
        <f t="shared" si="11"/>
        <v/>
      </c>
      <c r="P152" t="str">
        <f t="shared" si="12"/>
        <v/>
      </c>
      <c r="Q152" t="str">
        <f t="shared" si="13"/>
        <v/>
      </c>
      <c r="R152" t="str">
        <f t="shared" si="14"/>
        <v/>
      </c>
      <c r="S152" t="str">
        <f>IF(OR(O152="",I152=""),"",IF(I152=0,IF(O152=0,"OK","Majeur"),IF(ABS((O152-I152)/I152)&lt;=IFERROR(VLOOKUP(G152,$AJ7:AK9,2,FALSE),0.005),"OK",IF(ABS((O152-I152)/I152)&lt;=2*IFERROR(VLOOKUP(G152,$AJ7:AK9,2,FALSE),0.005),"Mineur","Majeur"))))</f>
        <v/>
      </c>
    </row>
    <row r="153" spans="12:19" x14ac:dyDescent="0.25">
      <c r="L153" t="str">
        <f t="shared" si="10"/>
        <v/>
      </c>
      <c r="M153" t="str">
        <f>IF(AND(ISNUMBER(J153),ISNUMBER(K153)),IF(ABS(K153-J153)&lt;=MAX($AH3,ABS($AH4*I153)),"Concordant","Divergent"),"")</f>
        <v/>
      </c>
      <c r="O153" t="str">
        <f t="shared" si="11"/>
        <v/>
      </c>
      <c r="P153" t="str">
        <f t="shared" si="12"/>
        <v/>
      </c>
      <c r="Q153" t="str">
        <f t="shared" si="13"/>
        <v/>
      </c>
      <c r="R153" t="str">
        <f t="shared" si="14"/>
        <v/>
      </c>
      <c r="S153" t="str">
        <f>IF(OR(O153="",I153=""),"",IF(I153=0,IF(O153=0,"OK","Majeur"),IF(ABS((O153-I153)/I153)&lt;=IFERROR(VLOOKUP(G153,$AJ7:AK9,2,FALSE),0.005),"OK",IF(ABS((O153-I153)/I153)&lt;=2*IFERROR(VLOOKUP(G153,$AJ7:AK9,2,FALSE),0.005),"Mineur","Majeur"))))</f>
        <v/>
      </c>
    </row>
    <row r="154" spans="12:19" x14ac:dyDescent="0.25">
      <c r="L154" t="str">
        <f t="shared" si="10"/>
        <v/>
      </c>
      <c r="M154" t="str">
        <f>IF(AND(ISNUMBER(J154),ISNUMBER(K154)),IF(ABS(K154-J154)&lt;=MAX($AH3,ABS($AH4*I154)),"Concordant","Divergent"),"")</f>
        <v/>
      </c>
      <c r="O154" t="str">
        <f t="shared" si="11"/>
        <v/>
      </c>
      <c r="P154" t="str">
        <f t="shared" si="12"/>
        <v/>
      </c>
      <c r="Q154" t="str">
        <f t="shared" si="13"/>
        <v/>
      </c>
      <c r="R154" t="str">
        <f t="shared" si="14"/>
        <v/>
      </c>
      <c r="S154" t="str">
        <f>IF(OR(O154="",I154=""),"",IF(I154=0,IF(O154=0,"OK","Majeur"),IF(ABS((O154-I154)/I154)&lt;=IFERROR(VLOOKUP(G154,$AJ7:AK9,2,FALSE),0.005),"OK",IF(ABS((O154-I154)/I154)&lt;=2*IFERROR(VLOOKUP(G154,$AJ7:AK9,2,FALSE),0.005),"Mineur","Majeur"))))</f>
        <v/>
      </c>
    </row>
    <row r="155" spans="12:19" x14ac:dyDescent="0.25">
      <c r="L155" t="str">
        <f t="shared" si="10"/>
        <v/>
      </c>
      <c r="M155" t="str">
        <f>IF(AND(ISNUMBER(J155),ISNUMBER(K155)),IF(ABS(K155-J155)&lt;=MAX($AH3,ABS($AH4*I155)),"Concordant","Divergent"),"")</f>
        <v/>
      </c>
      <c r="O155" t="str">
        <f t="shared" si="11"/>
        <v/>
      </c>
      <c r="P155" t="str">
        <f t="shared" si="12"/>
        <v/>
      </c>
      <c r="Q155" t="str">
        <f t="shared" si="13"/>
        <v/>
      </c>
      <c r="R155" t="str">
        <f t="shared" si="14"/>
        <v/>
      </c>
      <c r="S155" t="str">
        <f>IF(OR(O155="",I155=""),"",IF(I155=0,IF(O155=0,"OK","Majeur"),IF(ABS((O155-I155)/I155)&lt;=IFERROR(VLOOKUP(G155,$AJ7:AK9,2,FALSE),0.005),"OK",IF(ABS((O155-I155)/I155)&lt;=2*IFERROR(VLOOKUP(G155,$AJ7:AK9,2,FALSE),0.005),"Mineur","Majeur"))))</f>
        <v/>
      </c>
    </row>
    <row r="156" spans="12:19" x14ac:dyDescent="0.25">
      <c r="L156" t="str">
        <f t="shared" si="10"/>
        <v/>
      </c>
      <c r="M156" t="str">
        <f>IF(AND(ISNUMBER(J156),ISNUMBER(K156)),IF(ABS(K156-J156)&lt;=MAX($AH3,ABS($AH4*I156)),"Concordant","Divergent"),"")</f>
        <v/>
      </c>
      <c r="O156" t="str">
        <f t="shared" si="11"/>
        <v/>
      </c>
      <c r="P156" t="str">
        <f t="shared" si="12"/>
        <v/>
      </c>
      <c r="Q156" t="str">
        <f t="shared" si="13"/>
        <v/>
      </c>
      <c r="R156" t="str">
        <f t="shared" si="14"/>
        <v/>
      </c>
      <c r="S156" t="str">
        <f>IF(OR(O156="",I156=""),"",IF(I156=0,IF(O156=0,"OK","Majeur"),IF(ABS((O156-I156)/I156)&lt;=IFERROR(VLOOKUP(G156,$AJ7:AK9,2,FALSE),0.005),"OK",IF(ABS((O156-I156)/I156)&lt;=2*IFERROR(VLOOKUP(G156,$AJ7:AK9,2,FALSE),0.005),"Mineur","Majeur"))))</f>
        <v/>
      </c>
    </row>
    <row r="157" spans="12:19" x14ac:dyDescent="0.25">
      <c r="L157" t="str">
        <f t="shared" si="10"/>
        <v/>
      </c>
      <c r="M157" t="str">
        <f>IF(AND(ISNUMBER(J157),ISNUMBER(K157)),IF(ABS(K157-J157)&lt;=MAX($AH3,ABS($AH4*I157)),"Concordant","Divergent"),"")</f>
        <v/>
      </c>
      <c r="O157" t="str">
        <f t="shared" si="11"/>
        <v/>
      </c>
      <c r="P157" t="str">
        <f t="shared" si="12"/>
        <v/>
      </c>
      <c r="Q157" t="str">
        <f t="shared" si="13"/>
        <v/>
      </c>
      <c r="R157" t="str">
        <f t="shared" si="14"/>
        <v/>
      </c>
      <c r="S157" t="str">
        <f>IF(OR(O157="",I157=""),"",IF(I157=0,IF(O157=0,"OK","Majeur"),IF(ABS((O157-I157)/I157)&lt;=IFERROR(VLOOKUP(G157,$AJ7:AK9,2,FALSE),0.005),"OK",IF(ABS((O157-I157)/I157)&lt;=2*IFERROR(VLOOKUP(G157,$AJ7:AK9,2,FALSE),0.005),"Mineur","Majeur"))))</f>
        <v/>
      </c>
    </row>
    <row r="158" spans="12:19" x14ac:dyDescent="0.25">
      <c r="L158" t="str">
        <f t="shared" si="10"/>
        <v/>
      </c>
      <c r="M158" t="str">
        <f>IF(AND(ISNUMBER(J158),ISNUMBER(K158)),IF(ABS(K158-J158)&lt;=MAX($AH3,ABS($AH4*I158)),"Concordant","Divergent"),"")</f>
        <v/>
      </c>
      <c r="O158" t="str">
        <f t="shared" si="11"/>
        <v/>
      </c>
      <c r="P158" t="str">
        <f t="shared" si="12"/>
        <v/>
      </c>
      <c r="Q158" t="str">
        <f t="shared" si="13"/>
        <v/>
      </c>
      <c r="R158" t="str">
        <f t="shared" si="14"/>
        <v/>
      </c>
      <c r="S158" t="str">
        <f>IF(OR(O158="",I158=""),"",IF(I158=0,IF(O158=0,"OK","Majeur"),IF(ABS((O158-I158)/I158)&lt;=IFERROR(VLOOKUP(G158,$AJ7:AK9,2,FALSE),0.005),"OK",IF(ABS((O158-I158)/I158)&lt;=2*IFERROR(VLOOKUP(G158,$AJ7:AK9,2,FALSE),0.005),"Mineur","Majeur"))))</f>
        <v/>
      </c>
    </row>
    <row r="159" spans="12:19" x14ac:dyDescent="0.25">
      <c r="L159" t="str">
        <f t="shared" si="10"/>
        <v/>
      </c>
      <c r="M159" t="str">
        <f>IF(AND(ISNUMBER(J159),ISNUMBER(K159)),IF(ABS(K159-J159)&lt;=MAX($AH3,ABS($AH4*I159)),"Concordant","Divergent"),"")</f>
        <v/>
      </c>
      <c r="O159" t="str">
        <f t="shared" si="11"/>
        <v/>
      </c>
      <c r="P159" t="str">
        <f t="shared" si="12"/>
        <v/>
      </c>
      <c r="Q159" t="str">
        <f t="shared" si="13"/>
        <v/>
      </c>
      <c r="R159" t="str">
        <f t="shared" si="14"/>
        <v/>
      </c>
      <c r="S159" t="str">
        <f>IF(OR(O159="",I159=""),"",IF(I159=0,IF(O159=0,"OK","Majeur"),IF(ABS((O159-I159)/I159)&lt;=IFERROR(VLOOKUP(G159,$AJ7:AK9,2,FALSE),0.005),"OK",IF(ABS((O159-I159)/I159)&lt;=2*IFERROR(VLOOKUP(G159,$AJ7:AK9,2,FALSE),0.005),"Mineur","Majeur"))))</f>
        <v/>
      </c>
    </row>
    <row r="160" spans="12:19" x14ac:dyDescent="0.25">
      <c r="L160" t="str">
        <f t="shared" si="10"/>
        <v/>
      </c>
      <c r="M160" t="str">
        <f>IF(AND(ISNUMBER(J160),ISNUMBER(K160)),IF(ABS(K160-J160)&lt;=MAX($AH3,ABS($AH4*I160)),"Concordant","Divergent"),"")</f>
        <v/>
      </c>
      <c r="O160" t="str">
        <f t="shared" si="11"/>
        <v/>
      </c>
      <c r="P160" t="str">
        <f t="shared" si="12"/>
        <v/>
      </c>
      <c r="Q160" t="str">
        <f t="shared" si="13"/>
        <v/>
      </c>
      <c r="R160" t="str">
        <f t="shared" si="14"/>
        <v/>
      </c>
      <c r="S160" t="str">
        <f>IF(OR(O160="",I160=""),"",IF(I160=0,IF(O160=0,"OK","Majeur"),IF(ABS((O160-I160)/I160)&lt;=IFERROR(VLOOKUP(G160,$AJ7:AK9,2,FALSE),0.005),"OK",IF(ABS((O160-I160)/I160)&lt;=2*IFERROR(VLOOKUP(G160,$AJ7:AK9,2,FALSE),0.005),"Mineur","Majeur"))))</f>
        <v/>
      </c>
    </row>
    <row r="161" spans="12:19" x14ac:dyDescent="0.25">
      <c r="L161" t="str">
        <f t="shared" si="10"/>
        <v/>
      </c>
      <c r="M161" t="str">
        <f>IF(AND(ISNUMBER(J161),ISNUMBER(K161)),IF(ABS(K161-J161)&lt;=MAX($AH3,ABS($AH4*I161)),"Concordant","Divergent"),"")</f>
        <v/>
      </c>
      <c r="O161" t="str">
        <f t="shared" si="11"/>
        <v/>
      </c>
      <c r="P161" t="str">
        <f t="shared" si="12"/>
        <v/>
      </c>
      <c r="Q161" t="str">
        <f t="shared" si="13"/>
        <v/>
      </c>
      <c r="R161" t="str">
        <f t="shared" si="14"/>
        <v/>
      </c>
      <c r="S161" t="str">
        <f>IF(OR(O161="",I161=""),"",IF(I161=0,IF(O161=0,"OK","Majeur"),IF(ABS((O161-I161)/I161)&lt;=IFERROR(VLOOKUP(G161,$AJ7:AK9,2,FALSE),0.005),"OK",IF(ABS((O161-I161)/I161)&lt;=2*IFERROR(VLOOKUP(G161,$AJ7:AK9,2,FALSE),0.005),"Mineur","Majeur"))))</f>
        <v/>
      </c>
    </row>
    <row r="162" spans="12:19" x14ac:dyDescent="0.25">
      <c r="L162" t="str">
        <f t="shared" si="10"/>
        <v/>
      </c>
      <c r="M162" t="str">
        <f>IF(AND(ISNUMBER(J162),ISNUMBER(K162)),IF(ABS(K162-J162)&lt;=MAX($AH3,ABS($AH4*I162)),"Concordant","Divergent"),"")</f>
        <v/>
      </c>
      <c r="O162" t="str">
        <f t="shared" si="11"/>
        <v/>
      </c>
      <c r="P162" t="str">
        <f t="shared" si="12"/>
        <v/>
      </c>
      <c r="Q162" t="str">
        <f t="shared" si="13"/>
        <v/>
      </c>
      <c r="R162" t="str">
        <f t="shared" si="14"/>
        <v/>
      </c>
      <c r="S162" t="str">
        <f>IF(OR(O162="",I162=""),"",IF(I162=0,IF(O162=0,"OK","Majeur"),IF(ABS((O162-I162)/I162)&lt;=IFERROR(VLOOKUP(G162,$AJ7:AK9,2,FALSE),0.005),"OK",IF(ABS((O162-I162)/I162)&lt;=2*IFERROR(VLOOKUP(G162,$AJ7:AK9,2,FALSE),0.005),"Mineur","Majeur"))))</f>
        <v/>
      </c>
    </row>
    <row r="163" spans="12:19" x14ac:dyDescent="0.25">
      <c r="L163" t="str">
        <f t="shared" si="10"/>
        <v/>
      </c>
      <c r="M163" t="str">
        <f>IF(AND(ISNUMBER(J163),ISNUMBER(K163)),IF(ABS(K163-J163)&lt;=MAX($AH3,ABS($AH4*I163)),"Concordant","Divergent"),"")</f>
        <v/>
      </c>
      <c r="O163" t="str">
        <f t="shared" si="11"/>
        <v/>
      </c>
      <c r="P163" t="str">
        <f t="shared" si="12"/>
        <v/>
      </c>
      <c r="Q163" t="str">
        <f t="shared" si="13"/>
        <v/>
      </c>
      <c r="R163" t="str">
        <f t="shared" si="14"/>
        <v/>
      </c>
      <c r="S163" t="str">
        <f>IF(OR(O163="",I163=""),"",IF(I163=0,IF(O163=0,"OK","Majeur"),IF(ABS((O163-I163)/I163)&lt;=IFERROR(VLOOKUP(G163,$AJ7:AK9,2,FALSE),0.005),"OK",IF(ABS((O163-I163)/I163)&lt;=2*IFERROR(VLOOKUP(G163,$AJ7:AK9,2,FALSE),0.005),"Mineur","Majeur"))))</f>
        <v/>
      </c>
    </row>
    <row r="164" spans="12:19" x14ac:dyDescent="0.25">
      <c r="L164" t="str">
        <f t="shared" si="10"/>
        <v/>
      </c>
      <c r="M164" t="str">
        <f>IF(AND(ISNUMBER(J164),ISNUMBER(K164)),IF(ABS(K164-J164)&lt;=MAX($AH3,ABS($AH4*I164)),"Concordant","Divergent"),"")</f>
        <v/>
      </c>
      <c r="O164" t="str">
        <f t="shared" si="11"/>
        <v/>
      </c>
      <c r="P164" t="str">
        <f t="shared" si="12"/>
        <v/>
      </c>
      <c r="Q164" t="str">
        <f t="shared" si="13"/>
        <v/>
      </c>
      <c r="R164" t="str">
        <f t="shared" si="14"/>
        <v/>
      </c>
      <c r="S164" t="str">
        <f>IF(OR(O164="",I164=""),"",IF(I164=0,IF(O164=0,"OK","Majeur"),IF(ABS((O164-I164)/I164)&lt;=IFERROR(VLOOKUP(G164,$AJ7:AK9,2,FALSE),0.005),"OK",IF(ABS((O164-I164)/I164)&lt;=2*IFERROR(VLOOKUP(G164,$AJ7:AK9,2,FALSE),0.005),"Mineur","Majeur"))))</f>
        <v/>
      </c>
    </row>
    <row r="165" spans="12:19" x14ac:dyDescent="0.25">
      <c r="L165" t="str">
        <f t="shared" si="10"/>
        <v/>
      </c>
      <c r="M165" t="str">
        <f>IF(AND(ISNUMBER(J165),ISNUMBER(K165)),IF(ABS(K165-J165)&lt;=MAX($AH3,ABS($AH4*I165)),"Concordant","Divergent"),"")</f>
        <v/>
      </c>
      <c r="O165" t="str">
        <f t="shared" si="11"/>
        <v/>
      </c>
      <c r="P165" t="str">
        <f t="shared" si="12"/>
        <v/>
      </c>
      <c r="Q165" t="str">
        <f t="shared" si="13"/>
        <v/>
      </c>
      <c r="R165" t="str">
        <f t="shared" si="14"/>
        <v/>
      </c>
      <c r="S165" t="str">
        <f>IF(OR(O165="",I165=""),"",IF(I165=0,IF(O165=0,"OK","Majeur"),IF(ABS((O165-I165)/I165)&lt;=IFERROR(VLOOKUP(G165,$AJ7:AK9,2,FALSE),0.005),"OK",IF(ABS((O165-I165)/I165)&lt;=2*IFERROR(VLOOKUP(G165,$AJ7:AK9,2,FALSE),0.005),"Mineur","Majeur"))))</f>
        <v/>
      </c>
    </row>
    <row r="166" spans="12:19" x14ac:dyDescent="0.25">
      <c r="L166" t="str">
        <f t="shared" si="10"/>
        <v/>
      </c>
      <c r="M166" t="str">
        <f>IF(AND(ISNUMBER(J166),ISNUMBER(K166)),IF(ABS(K166-J166)&lt;=MAX($AH3,ABS($AH4*I166)),"Concordant","Divergent"),"")</f>
        <v/>
      </c>
      <c r="O166" t="str">
        <f t="shared" si="11"/>
        <v/>
      </c>
      <c r="P166" t="str">
        <f t="shared" si="12"/>
        <v/>
      </c>
      <c r="Q166" t="str">
        <f t="shared" si="13"/>
        <v/>
      </c>
      <c r="R166" t="str">
        <f t="shared" si="14"/>
        <v/>
      </c>
      <c r="S166" t="str">
        <f>IF(OR(O166="",I166=""),"",IF(I166=0,IF(O166=0,"OK","Majeur"),IF(ABS((O166-I166)/I166)&lt;=IFERROR(VLOOKUP(G166,$AJ7:AK9,2,FALSE),0.005),"OK",IF(ABS((O166-I166)/I166)&lt;=2*IFERROR(VLOOKUP(G166,$AJ7:AK9,2,FALSE),0.005),"Mineur","Majeur"))))</f>
        <v/>
      </c>
    </row>
    <row r="167" spans="12:19" x14ac:dyDescent="0.25">
      <c r="L167" t="str">
        <f t="shared" si="10"/>
        <v/>
      </c>
      <c r="M167" t="str">
        <f>IF(AND(ISNUMBER(J167),ISNUMBER(K167)),IF(ABS(K167-J167)&lt;=MAX($AH3,ABS($AH4*I167)),"Concordant","Divergent"),"")</f>
        <v/>
      </c>
      <c r="O167" t="str">
        <f t="shared" si="11"/>
        <v/>
      </c>
      <c r="P167" t="str">
        <f t="shared" si="12"/>
        <v/>
      </c>
      <c r="Q167" t="str">
        <f t="shared" si="13"/>
        <v/>
      </c>
      <c r="R167" t="str">
        <f t="shared" si="14"/>
        <v/>
      </c>
      <c r="S167" t="str">
        <f>IF(OR(O167="",I167=""),"",IF(I167=0,IF(O167=0,"OK","Majeur"),IF(ABS((O167-I167)/I167)&lt;=IFERROR(VLOOKUP(G167,$AJ7:AK9,2,FALSE),0.005),"OK",IF(ABS((O167-I167)/I167)&lt;=2*IFERROR(VLOOKUP(G167,$AJ7:AK9,2,FALSE),0.005),"Mineur","Majeur"))))</f>
        <v/>
      </c>
    </row>
    <row r="168" spans="12:19" x14ac:dyDescent="0.25">
      <c r="L168" t="str">
        <f t="shared" si="10"/>
        <v/>
      </c>
      <c r="M168" t="str">
        <f>IF(AND(ISNUMBER(J168),ISNUMBER(K168)),IF(ABS(K168-J168)&lt;=MAX($AH3,ABS($AH4*I168)),"Concordant","Divergent"),"")</f>
        <v/>
      </c>
      <c r="O168" t="str">
        <f t="shared" si="11"/>
        <v/>
      </c>
      <c r="P168" t="str">
        <f t="shared" si="12"/>
        <v/>
      </c>
      <c r="Q168" t="str">
        <f t="shared" si="13"/>
        <v/>
      </c>
      <c r="R168" t="str">
        <f t="shared" si="14"/>
        <v/>
      </c>
      <c r="S168" t="str">
        <f>IF(OR(O168="",I168=""),"",IF(I168=0,IF(O168=0,"OK","Majeur"),IF(ABS((O168-I168)/I168)&lt;=IFERROR(VLOOKUP(G168,$AJ7:AK9,2,FALSE),0.005),"OK",IF(ABS((O168-I168)/I168)&lt;=2*IFERROR(VLOOKUP(G168,$AJ7:AK9,2,FALSE),0.005),"Mineur","Majeur"))))</f>
        <v/>
      </c>
    </row>
    <row r="169" spans="12:19" x14ac:dyDescent="0.25">
      <c r="L169" t="str">
        <f t="shared" si="10"/>
        <v/>
      </c>
      <c r="M169" t="str">
        <f>IF(AND(ISNUMBER(J169),ISNUMBER(K169)),IF(ABS(K169-J169)&lt;=MAX($AH3,ABS($AH4*I169)),"Concordant","Divergent"),"")</f>
        <v/>
      </c>
      <c r="O169" t="str">
        <f t="shared" si="11"/>
        <v/>
      </c>
      <c r="P169" t="str">
        <f t="shared" si="12"/>
        <v/>
      </c>
      <c r="Q169" t="str">
        <f t="shared" si="13"/>
        <v/>
      </c>
      <c r="R169" t="str">
        <f t="shared" si="14"/>
        <v/>
      </c>
      <c r="S169" t="str">
        <f>IF(OR(O169="",I169=""),"",IF(I169=0,IF(O169=0,"OK","Majeur"),IF(ABS((O169-I169)/I169)&lt;=IFERROR(VLOOKUP(G169,$AJ7:AK9,2,FALSE),0.005),"OK",IF(ABS((O169-I169)/I169)&lt;=2*IFERROR(VLOOKUP(G169,$AJ7:AK9,2,FALSE),0.005),"Mineur","Majeur"))))</f>
        <v/>
      </c>
    </row>
    <row r="170" spans="12:19" x14ac:dyDescent="0.25">
      <c r="L170" t="str">
        <f t="shared" si="10"/>
        <v/>
      </c>
      <c r="M170" t="str">
        <f>IF(AND(ISNUMBER(J170),ISNUMBER(K170)),IF(ABS(K170-J170)&lt;=MAX($AH3,ABS($AH4*I170)),"Concordant","Divergent"),"")</f>
        <v/>
      </c>
      <c r="O170" t="str">
        <f t="shared" si="11"/>
        <v/>
      </c>
      <c r="P170" t="str">
        <f t="shared" si="12"/>
        <v/>
      </c>
      <c r="Q170" t="str">
        <f t="shared" si="13"/>
        <v/>
      </c>
      <c r="R170" t="str">
        <f t="shared" si="14"/>
        <v/>
      </c>
      <c r="S170" t="str">
        <f>IF(OR(O170="",I170=""),"",IF(I170=0,IF(O170=0,"OK","Majeur"),IF(ABS((O170-I170)/I170)&lt;=IFERROR(VLOOKUP(G170,$AJ7:AK9,2,FALSE),0.005),"OK",IF(ABS((O170-I170)/I170)&lt;=2*IFERROR(VLOOKUP(G170,$AJ7:AK9,2,FALSE),0.005),"Mineur","Majeur"))))</f>
        <v/>
      </c>
    </row>
    <row r="171" spans="12:19" x14ac:dyDescent="0.25">
      <c r="L171" t="str">
        <f t="shared" si="10"/>
        <v/>
      </c>
      <c r="M171" t="str">
        <f>IF(AND(ISNUMBER(J171),ISNUMBER(K171)),IF(ABS(K171-J171)&lt;=MAX($AH3,ABS($AH4*I171)),"Concordant","Divergent"),"")</f>
        <v/>
      </c>
      <c r="O171" t="str">
        <f t="shared" si="11"/>
        <v/>
      </c>
      <c r="P171" t="str">
        <f t="shared" si="12"/>
        <v/>
      </c>
      <c r="Q171" t="str">
        <f t="shared" si="13"/>
        <v/>
      </c>
      <c r="R171" t="str">
        <f t="shared" si="14"/>
        <v/>
      </c>
      <c r="S171" t="str">
        <f>IF(OR(O171="",I171=""),"",IF(I171=0,IF(O171=0,"OK","Majeur"),IF(ABS((O171-I171)/I171)&lt;=IFERROR(VLOOKUP(G171,$AJ7:AK9,2,FALSE),0.005),"OK",IF(ABS((O171-I171)/I171)&lt;=2*IFERROR(VLOOKUP(G171,$AJ7:AK9,2,FALSE),0.005),"Mineur","Majeur"))))</f>
        <v/>
      </c>
    </row>
    <row r="172" spans="12:19" x14ac:dyDescent="0.25">
      <c r="L172" t="str">
        <f t="shared" si="10"/>
        <v/>
      </c>
      <c r="M172" t="str">
        <f>IF(AND(ISNUMBER(J172),ISNUMBER(K172)),IF(ABS(K172-J172)&lt;=MAX($AH3,ABS($AH4*I172)),"Concordant","Divergent"),"")</f>
        <v/>
      </c>
      <c r="O172" t="str">
        <f t="shared" si="11"/>
        <v/>
      </c>
      <c r="P172" t="str">
        <f t="shared" si="12"/>
        <v/>
      </c>
      <c r="Q172" t="str">
        <f t="shared" si="13"/>
        <v/>
      </c>
      <c r="R172" t="str">
        <f t="shared" si="14"/>
        <v/>
      </c>
      <c r="S172" t="str">
        <f>IF(OR(O172="",I172=""),"",IF(I172=0,IF(O172=0,"OK","Majeur"),IF(ABS((O172-I172)/I172)&lt;=IFERROR(VLOOKUP(G172,$AJ7:AK9,2,FALSE),0.005),"OK",IF(ABS((O172-I172)/I172)&lt;=2*IFERROR(VLOOKUP(G172,$AJ7:AK9,2,FALSE),0.005),"Mineur","Majeur"))))</f>
        <v/>
      </c>
    </row>
    <row r="173" spans="12:19" x14ac:dyDescent="0.25">
      <c r="L173" t="str">
        <f t="shared" si="10"/>
        <v/>
      </c>
      <c r="M173" t="str">
        <f>IF(AND(ISNUMBER(J173),ISNUMBER(K173)),IF(ABS(K173-J173)&lt;=MAX($AH3,ABS($AH4*I173)),"Concordant","Divergent"),"")</f>
        <v/>
      </c>
      <c r="O173" t="str">
        <f t="shared" si="11"/>
        <v/>
      </c>
      <c r="P173" t="str">
        <f t="shared" si="12"/>
        <v/>
      </c>
      <c r="Q173" t="str">
        <f t="shared" si="13"/>
        <v/>
      </c>
      <c r="R173" t="str">
        <f t="shared" si="14"/>
        <v/>
      </c>
      <c r="S173" t="str">
        <f>IF(OR(O173="",I173=""),"",IF(I173=0,IF(O173=0,"OK","Majeur"),IF(ABS((O173-I173)/I173)&lt;=IFERROR(VLOOKUP(G173,$AJ7:AK9,2,FALSE),0.005),"OK",IF(ABS((O173-I173)/I173)&lt;=2*IFERROR(VLOOKUP(G173,$AJ7:AK9,2,FALSE),0.005),"Mineur","Majeur"))))</f>
        <v/>
      </c>
    </row>
    <row r="174" spans="12:19" x14ac:dyDescent="0.25">
      <c r="L174" t="str">
        <f t="shared" si="10"/>
        <v/>
      </c>
      <c r="M174" t="str">
        <f>IF(AND(ISNUMBER(J174),ISNUMBER(K174)),IF(ABS(K174-J174)&lt;=MAX($AH3,ABS($AH4*I174)),"Concordant","Divergent"),"")</f>
        <v/>
      </c>
      <c r="O174" t="str">
        <f t="shared" si="11"/>
        <v/>
      </c>
      <c r="P174" t="str">
        <f t="shared" si="12"/>
        <v/>
      </c>
      <c r="Q174" t="str">
        <f t="shared" si="13"/>
        <v/>
      </c>
      <c r="R174" t="str">
        <f t="shared" si="14"/>
        <v/>
      </c>
      <c r="S174" t="str">
        <f>IF(OR(O174="",I174=""),"",IF(I174=0,IF(O174=0,"OK","Majeur"),IF(ABS((O174-I174)/I174)&lt;=IFERROR(VLOOKUP(G174,$AJ7:AK9,2,FALSE),0.005),"OK",IF(ABS((O174-I174)/I174)&lt;=2*IFERROR(VLOOKUP(G174,$AJ7:AK9,2,FALSE),0.005),"Mineur","Majeur"))))</f>
        <v/>
      </c>
    </row>
    <row r="175" spans="12:19" x14ac:dyDescent="0.25">
      <c r="L175" t="str">
        <f t="shared" si="10"/>
        <v/>
      </c>
      <c r="M175" t="str">
        <f>IF(AND(ISNUMBER(J175),ISNUMBER(K175)),IF(ABS(K175-J175)&lt;=MAX($AH3,ABS($AH4*I175)),"Concordant","Divergent"),"")</f>
        <v/>
      </c>
      <c r="O175" t="str">
        <f t="shared" si="11"/>
        <v/>
      </c>
      <c r="P175" t="str">
        <f t="shared" si="12"/>
        <v/>
      </c>
      <c r="Q175" t="str">
        <f t="shared" si="13"/>
        <v/>
      </c>
      <c r="R175" t="str">
        <f t="shared" si="14"/>
        <v/>
      </c>
      <c r="S175" t="str">
        <f>IF(OR(O175="",I175=""),"",IF(I175=0,IF(O175=0,"OK","Majeur"),IF(ABS((O175-I175)/I175)&lt;=IFERROR(VLOOKUP(G175,$AJ7:AK9,2,FALSE),0.005),"OK",IF(ABS((O175-I175)/I175)&lt;=2*IFERROR(VLOOKUP(G175,$AJ7:AK9,2,FALSE),0.005),"Mineur","Majeur"))))</f>
        <v/>
      </c>
    </row>
    <row r="176" spans="12:19" x14ac:dyDescent="0.25">
      <c r="L176" t="str">
        <f t="shared" si="10"/>
        <v/>
      </c>
      <c r="M176" t="str">
        <f>IF(AND(ISNUMBER(J176),ISNUMBER(K176)),IF(ABS(K176-J176)&lt;=MAX($AH3,ABS($AH4*I176)),"Concordant","Divergent"),"")</f>
        <v/>
      </c>
      <c r="O176" t="str">
        <f t="shared" si="11"/>
        <v/>
      </c>
      <c r="P176" t="str">
        <f t="shared" si="12"/>
        <v/>
      </c>
      <c r="Q176" t="str">
        <f t="shared" si="13"/>
        <v/>
      </c>
      <c r="R176" t="str">
        <f t="shared" si="14"/>
        <v/>
      </c>
      <c r="S176" t="str">
        <f>IF(OR(O176="",I176=""),"",IF(I176=0,IF(O176=0,"OK","Majeur"),IF(ABS((O176-I176)/I176)&lt;=IFERROR(VLOOKUP(G176,$AJ7:AK9,2,FALSE),0.005),"OK",IF(ABS((O176-I176)/I176)&lt;=2*IFERROR(VLOOKUP(G176,$AJ7:AK9,2,FALSE),0.005),"Mineur","Majeur"))))</f>
        <v/>
      </c>
    </row>
    <row r="177" spans="12:19" x14ac:dyDescent="0.25">
      <c r="L177" t="str">
        <f t="shared" si="10"/>
        <v/>
      </c>
      <c r="M177" t="str">
        <f>IF(AND(ISNUMBER(J177),ISNUMBER(K177)),IF(ABS(K177-J177)&lt;=MAX($AH3,ABS($AH4*I177)),"Concordant","Divergent"),"")</f>
        <v/>
      </c>
      <c r="O177" t="str">
        <f t="shared" si="11"/>
        <v/>
      </c>
      <c r="P177" t="str">
        <f t="shared" si="12"/>
        <v/>
      </c>
      <c r="Q177" t="str">
        <f t="shared" si="13"/>
        <v/>
      </c>
      <c r="R177" t="str">
        <f t="shared" si="14"/>
        <v/>
      </c>
      <c r="S177" t="str">
        <f>IF(OR(O177="",I177=""),"",IF(I177=0,IF(O177=0,"OK","Majeur"),IF(ABS((O177-I177)/I177)&lt;=IFERROR(VLOOKUP(G177,$AJ7:AK9,2,FALSE),0.005),"OK",IF(ABS((O177-I177)/I177)&lt;=2*IFERROR(VLOOKUP(G177,$AJ7:AK9,2,FALSE),0.005),"Mineur","Majeur"))))</f>
        <v/>
      </c>
    </row>
    <row r="178" spans="12:19" x14ac:dyDescent="0.25">
      <c r="L178" t="str">
        <f t="shared" si="10"/>
        <v/>
      </c>
      <c r="M178" t="str">
        <f>IF(AND(ISNUMBER(J178),ISNUMBER(K178)),IF(ABS(K178-J178)&lt;=MAX($AH3,ABS($AH4*I178)),"Concordant","Divergent"),"")</f>
        <v/>
      </c>
      <c r="O178" t="str">
        <f t="shared" si="11"/>
        <v/>
      </c>
      <c r="P178" t="str">
        <f t="shared" si="12"/>
        <v/>
      </c>
      <c r="Q178" t="str">
        <f t="shared" si="13"/>
        <v/>
      </c>
      <c r="R178" t="str">
        <f t="shared" si="14"/>
        <v/>
      </c>
      <c r="S178" t="str">
        <f>IF(OR(O178="",I178=""),"",IF(I178=0,IF(O178=0,"OK","Majeur"),IF(ABS((O178-I178)/I178)&lt;=IFERROR(VLOOKUP(G178,$AJ7:AK9,2,FALSE),0.005),"OK",IF(ABS((O178-I178)/I178)&lt;=2*IFERROR(VLOOKUP(G178,$AJ7:AK9,2,FALSE),0.005),"Mineur","Majeur"))))</f>
        <v/>
      </c>
    </row>
    <row r="179" spans="12:19" x14ac:dyDescent="0.25">
      <c r="L179" t="str">
        <f t="shared" si="10"/>
        <v/>
      </c>
      <c r="M179" t="str">
        <f>IF(AND(ISNUMBER(J179),ISNUMBER(K179)),IF(ABS(K179-J179)&lt;=MAX($AH3,ABS($AH4*I179)),"Concordant","Divergent"),"")</f>
        <v/>
      </c>
      <c r="O179" t="str">
        <f t="shared" si="11"/>
        <v/>
      </c>
      <c r="P179" t="str">
        <f t="shared" si="12"/>
        <v/>
      </c>
      <c r="Q179" t="str">
        <f t="shared" si="13"/>
        <v/>
      </c>
      <c r="R179" t="str">
        <f t="shared" si="14"/>
        <v/>
      </c>
      <c r="S179" t="str">
        <f>IF(OR(O179="",I179=""),"",IF(I179=0,IF(O179=0,"OK","Majeur"),IF(ABS((O179-I179)/I179)&lt;=IFERROR(VLOOKUP(G179,$AJ7:AK9,2,FALSE),0.005),"OK",IF(ABS((O179-I179)/I179)&lt;=2*IFERROR(VLOOKUP(G179,$AJ7:AK9,2,FALSE),0.005),"Mineur","Majeur"))))</f>
        <v/>
      </c>
    </row>
    <row r="180" spans="12:19" x14ac:dyDescent="0.25">
      <c r="L180" t="str">
        <f t="shared" si="10"/>
        <v/>
      </c>
      <c r="M180" t="str">
        <f>IF(AND(ISNUMBER(J180),ISNUMBER(K180)),IF(ABS(K180-J180)&lt;=MAX($AH3,ABS($AH4*I180)),"Concordant","Divergent"),"")</f>
        <v/>
      </c>
      <c r="O180" t="str">
        <f t="shared" si="11"/>
        <v/>
      </c>
      <c r="P180" t="str">
        <f t="shared" si="12"/>
        <v/>
      </c>
      <c r="Q180" t="str">
        <f t="shared" si="13"/>
        <v/>
      </c>
      <c r="R180" t="str">
        <f t="shared" si="14"/>
        <v/>
      </c>
      <c r="S180" t="str">
        <f>IF(OR(O180="",I180=""),"",IF(I180=0,IF(O180=0,"OK","Majeur"),IF(ABS((O180-I180)/I180)&lt;=IFERROR(VLOOKUP(G180,$AJ7:AK9,2,FALSE),0.005),"OK",IF(ABS((O180-I180)/I180)&lt;=2*IFERROR(VLOOKUP(G180,$AJ7:AK9,2,FALSE),0.005),"Mineur","Majeur"))))</f>
        <v/>
      </c>
    </row>
    <row r="181" spans="12:19" x14ac:dyDescent="0.25">
      <c r="L181" t="str">
        <f t="shared" si="10"/>
        <v/>
      </c>
      <c r="M181" t="str">
        <f>IF(AND(ISNUMBER(J181),ISNUMBER(K181)),IF(ABS(K181-J181)&lt;=MAX($AH3,ABS($AH4*I181)),"Concordant","Divergent"),"")</f>
        <v/>
      </c>
      <c r="O181" t="str">
        <f t="shared" si="11"/>
        <v/>
      </c>
      <c r="P181" t="str">
        <f t="shared" si="12"/>
        <v/>
      </c>
      <c r="Q181" t="str">
        <f t="shared" si="13"/>
        <v/>
      </c>
      <c r="R181" t="str">
        <f t="shared" si="14"/>
        <v/>
      </c>
      <c r="S181" t="str">
        <f>IF(OR(O181="",I181=""),"",IF(I181=0,IF(O181=0,"OK","Majeur"),IF(ABS((O181-I181)/I181)&lt;=IFERROR(VLOOKUP(G181,$AJ7:AK9,2,FALSE),0.005),"OK",IF(ABS((O181-I181)/I181)&lt;=2*IFERROR(VLOOKUP(G181,$AJ7:AK9,2,FALSE),0.005),"Mineur","Majeur"))))</f>
        <v/>
      </c>
    </row>
    <row r="182" spans="12:19" x14ac:dyDescent="0.25">
      <c r="L182" t="str">
        <f t="shared" si="10"/>
        <v/>
      </c>
      <c r="M182" t="str">
        <f>IF(AND(ISNUMBER(J182),ISNUMBER(K182)),IF(ABS(K182-J182)&lt;=MAX($AH3,ABS($AH4*I182)),"Concordant","Divergent"),"")</f>
        <v/>
      </c>
      <c r="O182" t="str">
        <f t="shared" si="11"/>
        <v/>
      </c>
      <c r="P182" t="str">
        <f t="shared" si="12"/>
        <v/>
      </c>
      <c r="Q182" t="str">
        <f t="shared" si="13"/>
        <v/>
      </c>
      <c r="R182" t="str">
        <f t="shared" si="14"/>
        <v/>
      </c>
      <c r="S182" t="str">
        <f>IF(OR(O182="",I182=""),"",IF(I182=0,IF(O182=0,"OK","Majeur"),IF(ABS((O182-I182)/I182)&lt;=IFERROR(VLOOKUP(G182,$AJ7:AK9,2,FALSE),0.005),"OK",IF(ABS((O182-I182)/I182)&lt;=2*IFERROR(VLOOKUP(G182,$AJ7:AK9,2,FALSE),0.005),"Mineur","Majeur"))))</f>
        <v/>
      </c>
    </row>
    <row r="183" spans="12:19" x14ac:dyDescent="0.25">
      <c r="L183" t="str">
        <f t="shared" si="10"/>
        <v/>
      </c>
      <c r="M183" t="str">
        <f>IF(AND(ISNUMBER(J183),ISNUMBER(K183)),IF(ABS(K183-J183)&lt;=MAX($AH3,ABS($AH4*I183)),"Concordant","Divergent"),"")</f>
        <v/>
      </c>
      <c r="O183" t="str">
        <f t="shared" si="11"/>
        <v/>
      </c>
      <c r="P183" t="str">
        <f t="shared" si="12"/>
        <v/>
      </c>
      <c r="Q183" t="str">
        <f t="shared" si="13"/>
        <v/>
      </c>
      <c r="R183" t="str">
        <f t="shared" si="14"/>
        <v/>
      </c>
      <c r="S183" t="str">
        <f>IF(OR(O183="",I183=""),"",IF(I183=0,IF(O183=0,"OK","Majeur"),IF(ABS((O183-I183)/I183)&lt;=IFERROR(VLOOKUP(G183,$AJ7:AK9,2,FALSE),0.005),"OK",IF(ABS((O183-I183)/I183)&lt;=2*IFERROR(VLOOKUP(G183,$AJ7:AK9,2,FALSE),0.005),"Mineur","Majeur"))))</f>
        <v/>
      </c>
    </row>
    <row r="184" spans="12:19" x14ac:dyDescent="0.25">
      <c r="L184" t="str">
        <f t="shared" si="10"/>
        <v/>
      </c>
      <c r="M184" t="str">
        <f>IF(AND(ISNUMBER(J184),ISNUMBER(K184)),IF(ABS(K184-J184)&lt;=MAX($AH3,ABS($AH4*I184)),"Concordant","Divergent"),"")</f>
        <v/>
      </c>
      <c r="O184" t="str">
        <f t="shared" si="11"/>
        <v/>
      </c>
      <c r="P184" t="str">
        <f t="shared" si="12"/>
        <v/>
      </c>
      <c r="Q184" t="str">
        <f t="shared" si="13"/>
        <v/>
      </c>
      <c r="R184" t="str">
        <f t="shared" si="14"/>
        <v/>
      </c>
      <c r="S184" t="str">
        <f>IF(OR(O184="",I184=""),"",IF(I184=0,IF(O184=0,"OK","Majeur"),IF(ABS((O184-I184)/I184)&lt;=IFERROR(VLOOKUP(G184,$AJ7:AK9,2,FALSE),0.005),"OK",IF(ABS((O184-I184)/I184)&lt;=2*IFERROR(VLOOKUP(G184,$AJ7:AK9,2,FALSE),0.005),"Mineur","Majeur"))))</f>
        <v/>
      </c>
    </row>
    <row r="185" spans="12:19" x14ac:dyDescent="0.25">
      <c r="L185" t="str">
        <f t="shared" si="10"/>
        <v/>
      </c>
      <c r="M185" t="str">
        <f>IF(AND(ISNUMBER(J185),ISNUMBER(K185)),IF(ABS(K185-J185)&lt;=MAX($AH3,ABS($AH4*I185)),"Concordant","Divergent"),"")</f>
        <v/>
      </c>
      <c r="O185" t="str">
        <f t="shared" si="11"/>
        <v/>
      </c>
      <c r="P185" t="str">
        <f t="shared" si="12"/>
        <v/>
      </c>
      <c r="Q185" t="str">
        <f t="shared" si="13"/>
        <v/>
      </c>
      <c r="R185" t="str">
        <f t="shared" si="14"/>
        <v/>
      </c>
      <c r="S185" t="str">
        <f>IF(OR(O185="",I185=""),"",IF(I185=0,IF(O185=0,"OK","Majeur"),IF(ABS((O185-I185)/I185)&lt;=IFERROR(VLOOKUP(G185,$AJ7:AK9,2,FALSE),0.005),"OK",IF(ABS((O185-I185)/I185)&lt;=2*IFERROR(VLOOKUP(G185,$AJ7:AK9,2,FALSE),0.005),"Mineur","Majeur"))))</f>
        <v/>
      </c>
    </row>
    <row r="186" spans="12:19" x14ac:dyDescent="0.25">
      <c r="L186" t="str">
        <f t="shared" si="10"/>
        <v/>
      </c>
      <c r="M186" t="str">
        <f>IF(AND(ISNUMBER(J186),ISNUMBER(K186)),IF(ABS(K186-J186)&lt;=MAX($AH3,ABS($AH4*I186)),"Concordant","Divergent"),"")</f>
        <v/>
      </c>
      <c r="O186" t="str">
        <f t="shared" si="11"/>
        <v/>
      </c>
      <c r="P186" t="str">
        <f t="shared" si="12"/>
        <v/>
      </c>
      <c r="Q186" t="str">
        <f t="shared" si="13"/>
        <v/>
      </c>
      <c r="R186" t="str">
        <f t="shared" si="14"/>
        <v/>
      </c>
      <c r="S186" t="str">
        <f>IF(OR(O186="",I186=""),"",IF(I186=0,IF(O186=0,"OK","Majeur"),IF(ABS((O186-I186)/I186)&lt;=IFERROR(VLOOKUP(G186,$AJ7:AK9,2,FALSE),0.005),"OK",IF(ABS((O186-I186)/I186)&lt;=2*IFERROR(VLOOKUP(G186,$AJ7:AK9,2,FALSE),0.005),"Mineur","Majeur"))))</f>
        <v/>
      </c>
    </row>
    <row r="187" spans="12:19" x14ac:dyDescent="0.25">
      <c r="L187" t="str">
        <f t="shared" si="10"/>
        <v/>
      </c>
      <c r="M187" t="str">
        <f>IF(AND(ISNUMBER(J187),ISNUMBER(K187)),IF(ABS(K187-J187)&lt;=MAX($AH3,ABS($AH4*I187)),"Concordant","Divergent"),"")</f>
        <v/>
      </c>
      <c r="O187" t="str">
        <f t="shared" si="11"/>
        <v/>
      </c>
      <c r="P187" t="str">
        <f t="shared" si="12"/>
        <v/>
      </c>
      <c r="Q187" t="str">
        <f t="shared" si="13"/>
        <v/>
      </c>
      <c r="R187" t="str">
        <f t="shared" si="14"/>
        <v/>
      </c>
      <c r="S187" t="str">
        <f>IF(OR(O187="",I187=""),"",IF(I187=0,IF(O187=0,"OK","Majeur"),IF(ABS((O187-I187)/I187)&lt;=IFERROR(VLOOKUP(G187,$AJ7:AK9,2,FALSE),0.005),"OK",IF(ABS((O187-I187)/I187)&lt;=2*IFERROR(VLOOKUP(G187,$AJ7:AK9,2,FALSE),0.005),"Mineur","Majeur"))))</f>
        <v/>
      </c>
    </row>
    <row r="188" spans="12:19" x14ac:dyDescent="0.25">
      <c r="L188" t="str">
        <f t="shared" si="10"/>
        <v/>
      </c>
      <c r="M188" t="str">
        <f>IF(AND(ISNUMBER(J188),ISNUMBER(K188)),IF(ABS(K188-J188)&lt;=MAX($AH3,ABS($AH4*I188)),"Concordant","Divergent"),"")</f>
        <v/>
      </c>
      <c r="O188" t="str">
        <f t="shared" si="11"/>
        <v/>
      </c>
      <c r="P188" t="str">
        <f t="shared" si="12"/>
        <v/>
      </c>
      <c r="Q188" t="str">
        <f t="shared" si="13"/>
        <v/>
      </c>
      <c r="R188" t="str">
        <f t="shared" si="14"/>
        <v/>
      </c>
      <c r="S188" t="str">
        <f>IF(OR(O188="",I188=""),"",IF(I188=0,IF(O188=0,"OK","Majeur"),IF(ABS((O188-I188)/I188)&lt;=IFERROR(VLOOKUP(G188,$AJ7:AK9,2,FALSE),0.005),"OK",IF(ABS((O188-I188)/I188)&lt;=2*IFERROR(VLOOKUP(G188,$AJ7:AK9,2,FALSE),0.005),"Mineur","Majeur"))))</f>
        <v/>
      </c>
    </row>
    <row r="189" spans="12:19" x14ac:dyDescent="0.25">
      <c r="L189" t="str">
        <f t="shared" si="10"/>
        <v/>
      </c>
      <c r="M189" t="str">
        <f>IF(AND(ISNUMBER(J189),ISNUMBER(K189)),IF(ABS(K189-J189)&lt;=MAX($AH3,ABS($AH4*I189)),"Concordant","Divergent"),"")</f>
        <v/>
      </c>
      <c r="O189" t="str">
        <f t="shared" si="11"/>
        <v/>
      </c>
      <c r="P189" t="str">
        <f t="shared" si="12"/>
        <v/>
      </c>
      <c r="Q189" t="str">
        <f t="shared" si="13"/>
        <v/>
      </c>
      <c r="R189" t="str">
        <f t="shared" si="14"/>
        <v/>
      </c>
      <c r="S189" t="str">
        <f>IF(OR(O189="",I189=""),"",IF(I189=0,IF(O189=0,"OK","Majeur"),IF(ABS((O189-I189)/I189)&lt;=IFERROR(VLOOKUP(G189,$AJ7:AK9,2,FALSE),0.005),"OK",IF(ABS((O189-I189)/I189)&lt;=2*IFERROR(VLOOKUP(G189,$AJ7:AK9,2,FALSE),0.005),"Mineur","Majeur"))))</f>
        <v/>
      </c>
    </row>
    <row r="190" spans="12:19" x14ac:dyDescent="0.25">
      <c r="L190" t="str">
        <f t="shared" si="10"/>
        <v/>
      </c>
      <c r="M190" t="str">
        <f>IF(AND(ISNUMBER(J190),ISNUMBER(K190)),IF(ABS(K190-J190)&lt;=MAX($AH3,ABS($AH4*I190)),"Concordant","Divergent"),"")</f>
        <v/>
      </c>
      <c r="O190" t="str">
        <f t="shared" si="11"/>
        <v/>
      </c>
      <c r="P190" t="str">
        <f t="shared" si="12"/>
        <v/>
      </c>
      <c r="Q190" t="str">
        <f t="shared" si="13"/>
        <v/>
      </c>
      <c r="R190" t="str">
        <f t="shared" si="14"/>
        <v/>
      </c>
      <c r="S190" t="str">
        <f>IF(OR(O190="",I190=""),"",IF(I190=0,IF(O190=0,"OK","Majeur"),IF(ABS((O190-I190)/I190)&lt;=IFERROR(VLOOKUP(G190,$AJ7:AK9,2,FALSE),0.005),"OK",IF(ABS((O190-I190)/I190)&lt;=2*IFERROR(VLOOKUP(G190,$AJ7:AK9,2,FALSE),0.005),"Mineur","Majeur"))))</f>
        <v/>
      </c>
    </row>
    <row r="191" spans="12:19" x14ac:dyDescent="0.25">
      <c r="L191" t="str">
        <f t="shared" si="10"/>
        <v/>
      </c>
      <c r="M191" t="str">
        <f>IF(AND(ISNUMBER(J191),ISNUMBER(K191)),IF(ABS(K191-J191)&lt;=MAX($AH3,ABS($AH4*I191)),"Concordant","Divergent"),"")</f>
        <v/>
      </c>
      <c r="O191" t="str">
        <f t="shared" si="11"/>
        <v/>
      </c>
      <c r="P191" t="str">
        <f t="shared" si="12"/>
        <v/>
      </c>
      <c r="Q191" t="str">
        <f t="shared" si="13"/>
        <v/>
      </c>
      <c r="R191" t="str">
        <f t="shared" si="14"/>
        <v/>
      </c>
      <c r="S191" t="str">
        <f>IF(OR(O191="",I191=""),"",IF(I191=0,IF(O191=0,"OK","Majeur"),IF(ABS((O191-I191)/I191)&lt;=IFERROR(VLOOKUP(G191,$AJ7:AK9,2,FALSE),0.005),"OK",IF(ABS((O191-I191)/I191)&lt;=2*IFERROR(VLOOKUP(G191,$AJ7:AK9,2,FALSE),0.005),"Mineur","Majeur"))))</f>
        <v/>
      </c>
    </row>
    <row r="192" spans="12:19" x14ac:dyDescent="0.25">
      <c r="L192" t="str">
        <f t="shared" si="10"/>
        <v/>
      </c>
      <c r="M192" t="str">
        <f>IF(AND(ISNUMBER(J192),ISNUMBER(K192)),IF(ABS(K192-J192)&lt;=MAX($AH3,ABS($AH4*I192)),"Concordant","Divergent"),"")</f>
        <v/>
      </c>
      <c r="O192" t="str">
        <f t="shared" si="11"/>
        <v/>
      </c>
      <c r="P192" t="str">
        <f t="shared" si="12"/>
        <v/>
      </c>
      <c r="Q192" t="str">
        <f t="shared" si="13"/>
        <v/>
      </c>
      <c r="R192" t="str">
        <f t="shared" si="14"/>
        <v/>
      </c>
      <c r="S192" t="str">
        <f>IF(OR(O192="",I192=""),"",IF(I192=0,IF(O192=0,"OK","Majeur"),IF(ABS((O192-I192)/I192)&lt;=IFERROR(VLOOKUP(G192,$AJ7:AK9,2,FALSE),0.005),"OK",IF(ABS((O192-I192)/I192)&lt;=2*IFERROR(VLOOKUP(G192,$AJ7:AK9,2,FALSE),0.005),"Mineur","Majeur"))))</f>
        <v/>
      </c>
    </row>
    <row r="193" spans="12:19" x14ac:dyDescent="0.25">
      <c r="L193" t="str">
        <f t="shared" si="10"/>
        <v/>
      </c>
      <c r="M193" t="str">
        <f>IF(AND(ISNUMBER(J193),ISNUMBER(K193)),IF(ABS(K193-J193)&lt;=MAX($AH3,ABS($AH4*I193)),"Concordant","Divergent"),"")</f>
        <v/>
      </c>
      <c r="O193" t="str">
        <f t="shared" si="11"/>
        <v/>
      </c>
      <c r="P193" t="str">
        <f t="shared" si="12"/>
        <v/>
      </c>
      <c r="Q193" t="str">
        <f t="shared" si="13"/>
        <v/>
      </c>
      <c r="R193" t="str">
        <f t="shared" si="14"/>
        <v/>
      </c>
      <c r="S193" t="str">
        <f>IF(OR(O193="",I193=""),"",IF(I193=0,IF(O193=0,"OK","Majeur"),IF(ABS((O193-I193)/I193)&lt;=IFERROR(VLOOKUP(G193,$AJ7:AK9,2,FALSE),0.005),"OK",IF(ABS((O193-I193)/I193)&lt;=2*IFERROR(VLOOKUP(G193,$AJ7:AK9,2,FALSE),0.005),"Mineur","Majeur"))))</f>
        <v/>
      </c>
    </row>
    <row r="194" spans="12:19" x14ac:dyDescent="0.25">
      <c r="L194" t="str">
        <f t="shared" si="10"/>
        <v/>
      </c>
      <c r="M194" t="str">
        <f>IF(AND(ISNUMBER(J194),ISNUMBER(K194)),IF(ABS(K194-J194)&lt;=MAX($AH3,ABS($AH4*I194)),"Concordant","Divergent"),"")</f>
        <v/>
      </c>
      <c r="O194" t="str">
        <f t="shared" si="11"/>
        <v/>
      </c>
      <c r="P194" t="str">
        <f t="shared" si="12"/>
        <v/>
      </c>
      <c r="Q194" t="str">
        <f t="shared" si="13"/>
        <v/>
      </c>
      <c r="R194" t="str">
        <f t="shared" si="14"/>
        <v/>
      </c>
      <c r="S194" t="str">
        <f>IF(OR(O194="",I194=""),"",IF(I194=0,IF(O194=0,"OK","Majeur"),IF(ABS((O194-I194)/I194)&lt;=IFERROR(VLOOKUP(G194,$AJ7:AK9,2,FALSE),0.005),"OK",IF(ABS((O194-I194)/I194)&lt;=2*IFERROR(VLOOKUP(G194,$AJ7:AK9,2,FALSE),0.005),"Mineur","Majeur"))))</f>
        <v/>
      </c>
    </row>
    <row r="195" spans="12:19" x14ac:dyDescent="0.25">
      <c r="L195" t="str">
        <f t="shared" ref="L195:L258" si="15">IF(AND(ISNUMBER(J195),ISNUMBER(K195)),K195-J195,"")</f>
        <v/>
      </c>
      <c r="M195" t="str">
        <f>IF(AND(ISNUMBER(J195),ISNUMBER(K195)),IF(ABS(K195-J195)&lt;=MAX($AH3,ABS($AH4*I195)),"Concordant","Divergent"),"")</f>
        <v/>
      </c>
      <c r="O195" t="str">
        <f t="shared" ref="O195:O258" si="16">IF(AND(ISNUMBER(J195),ISNUMBER(K195)),IF(M195="Concordant",ROUND(AVERAGE(J195,K195),3),IF(NOT(ISBLANK(N195)),N195,"")),IF(NOT(ISBLANK(N195)),N195,""))</f>
        <v/>
      </c>
      <c r="P195" t="str">
        <f t="shared" ref="P195:P258" si="17">IF(ISNUMBER(O195),O195-I195,"")</f>
        <v/>
      </c>
      <c r="Q195" t="str">
        <f t="shared" ref="Q195:Q258" si="18">IF(AND(ISNUMBER(P195),I195&lt;&gt;0),P195/I195,IF(AND(I195=0,ISNUMBER(O195)),1,""))</f>
        <v/>
      </c>
      <c r="R195" t="str">
        <f t="shared" ref="R195:R258" si="19">IF(ISNUMBER(P195),P195*H195,"")</f>
        <v/>
      </c>
      <c r="S195" t="str">
        <f>IF(OR(O195="",I195=""),"",IF(I195=0,IF(O195=0,"OK","Majeur"),IF(ABS((O195-I195)/I195)&lt;=IFERROR(VLOOKUP(G195,$AJ7:AK9,2,FALSE),0.005),"OK",IF(ABS((O195-I195)/I195)&lt;=2*IFERROR(VLOOKUP(G195,$AJ7:AK9,2,FALSE),0.005),"Mineur","Majeur"))))</f>
        <v/>
      </c>
    </row>
    <row r="196" spans="12:19" x14ac:dyDescent="0.25">
      <c r="L196" t="str">
        <f t="shared" si="15"/>
        <v/>
      </c>
      <c r="M196" t="str">
        <f>IF(AND(ISNUMBER(J196),ISNUMBER(K196)),IF(ABS(K196-J196)&lt;=MAX($AH3,ABS($AH4*I196)),"Concordant","Divergent"),"")</f>
        <v/>
      </c>
      <c r="O196" t="str">
        <f t="shared" si="16"/>
        <v/>
      </c>
      <c r="P196" t="str">
        <f t="shared" si="17"/>
        <v/>
      </c>
      <c r="Q196" t="str">
        <f t="shared" si="18"/>
        <v/>
      </c>
      <c r="R196" t="str">
        <f t="shared" si="19"/>
        <v/>
      </c>
      <c r="S196" t="str">
        <f>IF(OR(O196="",I196=""),"",IF(I196=0,IF(O196=0,"OK","Majeur"),IF(ABS((O196-I196)/I196)&lt;=IFERROR(VLOOKUP(G196,$AJ7:AK9,2,FALSE),0.005),"OK",IF(ABS((O196-I196)/I196)&lt;=2*IFERROR(VLOOKUP(G196,$AJ7:AK9,2,FALSE),0.005),"Mineur","Majeur"))))</f>
        <v/>
      </c>
    </row>
    <row r="197" spans="12:19" x14ac:dyDescent="0.25">
      <c r="L197" t="str">
        <f t="shared" si="15"/>
        <v/>
      </c>
      <c r="M197" t="str">
        <f>IF(AND(ISNUMBER(J197),ISNUMBER(K197)),IF(ABS(K197-J197)&lt;=MAX($AH3,ABS($AH4*I197)),"Concordant","Divergent"),"")</f>
        <v/>
      </c>
      <c r="O197" t="str">
        <f t="shared" si="16"/>
        <v/>
      </c>
      <c r="P197" t="str">
        <f t="shared" si="17"/>
        <v/>
      </c>
      <c r="Q197" t="str">
        <f t="shared" si="18"/>
        <v/>
      </c>
      <c r="R197" t="str">
        <f t="shared" si="19"/>
        <v/>
      </c>
      <c r="S197" t="str">
        <f>IF(OR(O197="",I197=""),"",IF(I197=0,IF(O197=0,"OK","Majeur"),IF(ABS((O197-I197)/I197)&lt;=IFERROR(VLOOKUP(G197,$AJ7:AK9,2,FALSE),0.005),"OK",IF(ABS((O197-I197)/I197)&lt;=2*IFERROR(VLOOKUP(G197,$AJ7:AK9,2,FALSE),0.005),"Mineur","Majeur"))))</f>
        <v/>
      </c>
    </row>
    <row r="198" spans="12:19" x14ac:dyDescent="0.25">
      <c r="L198" t="str">
        <f t="shared" si="15"/>
        <v/>
      </c>
      <c r="M198" t="str">
        <f>IF(AND(ISNUMBER(J198),ISNUMBER(K198)),IF(ABS(K198-J198)&lt;=MAX($AH3,ABS($AH4*I198)),"Concordant","Divergent"),"")</f>
        <v/>
      </c>
      <c r="O198" t="str">
        <f t="shared" si="16"/>
        <v/>
      </c>
      <c r="P198" t="str">
        <f t="shared" si="17"/>
        <v/>
      </c>
      <c r="Q198" t="str">
        <f t="shared" si="18"/>
        <v/>
      </c>
      <c r="R198" t="str">
        <f t="shared" si="19"/>
        <v/>
      </c>
      <c r="S198" t="str">
        <f>IF(OR(O198="",I198=""),"",IF(I198=0,IF(O198=0,"OK","Majeur"),IF(ABS((O198-I198)/I198)&lt;=IFERROR(VLOOKUP(G198,$AJ7:AK9,2,FALSE),0.005),"OK",IF(ABS((O198-I198)/I198)&lt;=2*IFERROR(VLOOKUP(G198,$AJ7:AK9,2,FALSE),0.005),"Mineur","Majeur"))))</f>
        <v/>
      </c>
    </row>
    <row r="199" spans="12:19" x14ac:dyDescent="0.25">
      <c r="L199" t="str">
        <f t="shared" si="15"/>
        <v/>
      </c>
      <c r="M199" t="str">
        <f>IF(AND(ISNUMBER(J199),ISNUMBER(K199)),IF(ABS(K199-J199)&lt;=MAX($AH3,ABS($AH4*I199)),"Concordant","Divergent"),"")</f>
        <v/>
      </c>
      <c r="O199" t="str">
        <f t="shared" si="16"/>
        <v/>
      </c>
      <c r="P199" t="str">
        <f t="shared" si="17"/>
        <v/>
      </c>
      <c r="Q199" t="str">
        <f t="shared" si="18"/>
        <v/>
      </c>
      <c r="R199" t="str">
        <f t="shared" si="19"/>
        <v/>
      </c>
      <c r="S199" t="str">
        <f>IF(OR(O199="",I199=""),"",IF(I199=0,IF(O199=0,"OK","Majeur"),IF(ABS((O199-I199)/I199)&lt;=IFERROR(VLOOKUP(G199,$AJ7:AK9,2,FALSE),0.005),"OK",IF(ABS((O199-I199)/I199)&lt;=2*IFERROR(VLOOKUP(G199,$AJ7:AK9,2,FALSE),0.005),"Mineur","Majeur"))))</f>
        <v/>
      </c>
    </row>
    <row r="200" spans="12:19" x14ac:dyDescent="0.25">
      <c r="L200" t="str">
        <f t="shared" si="15"/>
        <v/>
      </c>
      <c r="M200" t="str">
        <f>IF(AND(ISNUMBER(J200),ISNUMBER(K200)),IF(ABS(K200-J200)&lt;=MAX($AH3,ABS($AH4*I200)),"Concordant","Divergent"),"")</f>
        <v/>
      </c>
      <c r="O200" t="str">
        <f t="shared" si="16"/>
        <v/>
      </c>
      <c r="P200" t="str">
        <f t="shared" si="17"/>
        <v/>
      </c>
      <c r="Q200" t="str">
        <f t="shared" si="18"/>
        <v/>
      </c>
      <c r="R200" t="str">
        <f t="shared" si="19"/>
        <v/>
      </c>
      <c r="S200" t="str">
        <f>IF(OR(O200="",I200=""),"",IF(I200=0,IF(O200=0,"OK","Majeur"),IF(ABS((O200-I200)/I200)&lt;=IFERROR(VLOOKUP(G200,$AJ7:AK9,2,FALSE),0.005),"OK",IF(ABS((O200-I200)/I200)&lt;=2*IFERROR(VLOOKUP(G200,$AJ7:AK9,2,FALSE),0.005),"Mineur","Majeur"))))</f>
        <v/>
      </c>
    </row>
    <row r="201" spans="12:19" x14ac:dyDescent="0.25">
      <c r="L201" t="str">
        <f t="shared" si="15"/>
        <v/>
      </c>
      <c r="M201" t="str">
        <f>IF(AND(ISNUMBER(J201),ISNUMBER(K201)),IF(ABS(K201-J201)&lt;=MAX($AH3,ABS($AH4*I201)),"Concordant","Divergent"),"")</f>
        <v/>
      </c>
      <c r="O201" t="str">
        <f t="shared" si="16"/>
        <v/>
      </c>
      <c r="P201" t="str">
        <f t="shared" si="17"/>
        <v/>
      </c>
      <c r="Q201" t="str">
        <f t="shared" si="18"/>
        <v/>
      </c>
      <c r="R201" t="str">
        <f t="shared" si="19"/>
        <v/>
      </c>
      <c r="S201" t="str">
        <f>IF(OR(O201="",I201=""),"",IF(I201=0,IF(O201=0,"OK","Majeur"),IF(ABS((O201-I201)/I201)&lt;=IFERROR(VLOOKUP(G201,$AJ7:AK9,2,FALSE),0.005),"OK",IF(ABS((O201-I201)/I201)&lt;=2*IFERROR(VLOOKUP(G201,$AJ7:AK9,2,FALSE),0.005),"Mineur","Majeur"))))</f>
        <v/>
      </c>
    </row>
    <row r="202" spans="12:19" x14ac:dyDescent="0.25">
      <c r="L202" t="str">
        <f t="shared" si="15"/>
        <v/>
      </c>
      <c r="M202" t="str">
        <f>IF(AND(ISNUMBER(J202),ISNUMBER(K202)),IF(ABS(K202-J202)&lt;=MAX($AH3,ABS($AH4*I202)),"Concordant","Divergent"),"")</f>
        <v/>
      </c>
      <c r="O202" t="str">
        <f t="shared" si="16"/>
        <v/>
      </c>
      <c r="P202" t="str">
        <f t="shared" si="17"/>
        <v/>
      </c>
      <c r="Q202" t="str">
        <f t="shared" si="18"/>
        <v/>
      </c>
      <c r="R202" t="str">
        <f t="shared" si="19"/>
        <v/>
      </c>
      <c r="S202" t="str">
        <f>IF(OR(O202="",I202=""),"",IF(I202=0,IF(O202=0,"OK","Majeur"),IF(ABS((O202-I202)/I202)&lt;=IFERROR(VLOOKUP(G202,$AJ7:AK9,2,FALSE),0.005),"OK",IF(ABS((O202-I202)/I202)&lt;=2*IFERROR(VLOOKUP(G202,$AJ7:AK9,2,FALSE),0.005),"Mineur","Majeur"))))</f>
        <v/>
      </c>
    </row>
    <row r="203" spans="12:19" x14ac:dyDescent="0.25">
      <c r="L203" t="str">
        <f t="shared" si="15"/>
        <v/>
      </c>
      <c r="M203" t="str">
        <f>IF(AND(ISNUMBER(J203),ISNUMBER(K203)),IF(ABS(K203-J203)&lt;=MAX($AH3,ABS($AH4*I203)),"Concordant","Divergent"),"")</f>
        <v/>
      </c>
      <c r="O203" t="str">
        <f t="shared" si="16"/>
        <v/>
      </c>
      <c r="P203" t="str">
        <f t="shared" si="17"/>
        <v/>
      </c>
      <c r="Q203" t="str">
        <f t="shared" si="18"/>
        <v/>
      </c>
      <c r="R203" t="str">
        <f t="shared" si="19"/>
        <v/>
      </c>
      <c r="S203" t="str">
        <f>IF(OR(O203="",I203=""),"",IF(I203=0,IF(O203=0,"OK","Majeur"),IF(ABS((O203-I203)/I203)&lt;=IFERROR(VLOOKUP(G203,$AJ7:AK9,2,FALSE),0.005),"OK",IF(ABS((O203-I203)/I203)&lt;=2*IFERROR(VLOOKUP(G203,$AJ7:AK9,2,FALSE),0.005),"Mineur","Majeur"))))</f>
        <v/>
      </c>
    </row>
    <row r="204" spans="12:19" x14ac:dyDescent="0.25">
      <c r="L204" t="str">
        <f t="shared" si="15"/>
        <v/>
      </c>
      <c r="M204" t="str">
        <f>IF(AND(ISNUMBER(J204),ISNUMBER(K204)),IF(ABS(K204-J204)&lt;=MAX($AH3,ABS($AH4*I204)),"Concordant","Divergent"),"")</f>
        <v/>
      </c>
      <c r="O204" t="str">
        <f t="shared" si="16"/>
        <v/>
      </c>
      <c r="P204" t="str">
        <f t="shared" si="17"/>
        <v/>
      </c>
      <c r="Q204" t="str">
        <f t="shared" si="18"/>
        <v/>
      </c>
      <c r="R204" t="str">
        <f t="shared" si="19"/>
        <v/>
      </c>
      <c r="S204" t="str">
        <f>IF(OR(O204="",I204=""),"",IF(I204=0,IF(O204=0,"OK","Majeur"),IF(ABS((O204-I204)/I204)&lt;=IFERROR(VLOOKUP(G204,$AJ7:AK9,2,FALSE),0.005),"OK",IF(ABS((O204-I204)/I204)&lt;=2*IFERROR(VLOOKUP(G204,$AJ7:AK9,2,FALSE),0.005),"Mineur","Majeur"))))</f>
        <v/>
      </c>
    </row>
    <row r="205" spans="12:19" x14ac:dyDescent="0.25">
      <c r="L205" t="str">
        <f t="shared" si="15"/>
        <v/>
      </c>
      <c r="M205" t="str">
        <f>IF(AND(ISNUMBER(J205),ISNUMBER(K205)),IF(ABS(K205-J205)&lt;=MAX($AH3,ABS($AH4*I205)),"Concordant","Divergent"),"")</f>
        <v/>
      </c>
      <c r="O205" t="str">
        <f t="shared" si="16"/>
        <v/>
      </c>
      <c r="P205" t="str">
        <f t="shared" si="17"/>
        <v/>
      </c>
      <c r="Q205" t="str">
        <f t="shared" si="18"/>
        <v/>
      </c>
      <c r="R205" t="str">
        <f t="shared" si="19"/>
        <v/>
      </c>
      <c r="S205" t="str">
        <f>IF(OR(O205="",I205=""),"",IF(I205=0,IF(O205=0,"OK","Majeur"),IF(ABS((O205-I205)/I205)&lt;=IFERROR(VLOOKUP(G205,$AJ7:AK9,2,FALSE),0.005),"OK",IF(ABS((O205-I205)/I205)&lt;=2*IFERROR(VLOOKUP(G205,$AJ7:AK9,2,FALSE),0.005),"Mineur","Majeur"))))</f>
        <v/>
      </c>
    </row>
    <row r="206" spans="12:19" x14ac:dyDescent="0.25">
      <c r="L206" t="str">
        <f t="shared" si="15"/>
        <v/>
      </c>
      <c r="M206" t="str">
        <f>IF(AND(ISNUMBER(J206),ISNUMBER(K206)),IF(ABS(K206-J206)&lt;=MAX($AH3,ABS($AH4*I206)),"Concordant","Divergent"),"")</f>
        <v/>
      </c>
      <c r="O206" t="str">
        <f t="shared" si="16"/>
        <v/>
      </c>
      <c r="P206" t="str">
        <f t="shared" si="17"/>
        <v/>
      </c>
      <c r="Q206" t="str">
        <f t="shared" si="18"/>
        <v/>
      </c>
      <c r="R206" t="str">
        <f t="shared" si="19"/>
        <v/>
      </c>
      <c r="S206" t="str">
        <f>IF(OR(O206="",I206=""),"",IF(I206=0,IF(O206=0,"OK","Majeur"),IF(ABS((O206-I206)/I206)&lt;=IFERROR(VLOOKUP(G206,$AJ7:AK9,2,FALSE),0.005),"OK",IF(ABS((O206-I206)/I206)&lt;=2*IFERROR(VLOOKUP(G206,$AJ7:AK9,2,FALSE),0.005),"Mineur","Majeur"))))</f>
        <v/>
      </c>
    </row>
    <row r="207" spans="12:19" x14ac:dyDescent="0.25">
      <c r="L207" t="str">
        <f t="shared" si="15"/>
        <v/>
      </c>
      <c r="M207" t="str">
        <f>IF(AND(ISNUMBER(J207),ISNUMBER(K207)),IF(ABS(K207-J207)&lt;=MAX($AH3,ABS($AH4*I207)),"Concordant","Divergent"),"")</f>
        <v/>
      </c>
      <c r="O207" t="str">
        <f t="shared" si="16"/>
        <v/>
      </c>
      <c r="P207" t="str">
        <f t="shared" si="17"/>
        <v/>
      </c>
      <c r="Q207" t="str">
        <f t="shared" si="18"/>
        <v/>
      </c>
      <c r="R207" t="str">
        <f t="shared" si="19"/>
        <v/>
      </c>
      <c r="S207" t="str">
        <f>IF(OR(O207="",I207=""),"",IF(I207=0,IF(O207=0,"OK","Majeur"),IF(ABS((O207-I207)/I207)&lt;=IFERROR(VLOOKUP(G207,$AJ7:AK9,2,FALSE),0.005),"OK",IF(ABS((O207-I207)/I207)&lt;=2*IFERROR(VLOOKUP(G207,$AJ7:AK9,2,FALSE),0.005),"Mineur","Majeur"))))</f>
        <v/>
      </c>
    </row>
    <row r="208" spans="12:19" x14ac:dyDescent="0.25">
      <c r="L208" t="str">
        <f t="shared" si="15"/>
        <v/>
      </c>
      <c r="M208" t="str">
        <f>IF(AND(ISNUMBER(J208),ISNUMBER(K208)),IF(ABS(K208-J208)&lt;=MAX($AH3,ABS($AH4*I208)),"Concordant","Divergent"),"")</f>
        <v/>
      </c>
      <c r="O208" t="str">
        <f t="shared" si="16"/>
        <v/>
      </c>
      <c r="P208" t="str">
        <f t="shared" si="17"/>
        <v/>
      </c>
      <c r="Q208" t="str">
        <f t="shared" si="18"/>
        <v/>
      </c>
      <c r="R208" t="str">
        <f t="shared" si="19"/>
        <v/>
      </c>
      <c r="S208" t="str">
        <f>IF(OR(O208="",I208=""),"",IF(I208=0,IF(O208=0,"OK","Majeur"),IF(ABS((O208-I208)/I208)&lt;=IFERROR(VLOOKUP(G208,$AJ7:AK9,2,FALSE),0.005),"OK",IF(ABS((O208-I208)/I208)&lt;=2*IFERROR(VLOOKUP(G208,$AJ7:AK9,2,FALSE),0.005),"Mineur","Majeur"))))</f>
        <v/>
      </c>
    </row>
    <row r="209" spans="12:19" x14ac:dyDescent="0.25">
      <c r="L209" t="str">
        <f t="shared" si="15"/>
        <v/>
      </c>
      <c r="M209" t="str">
        <f>IF(AND(ISNUMBER(J209),ISNUMBER(K209)),IF(ABS(K209-J209)&lt;=MAX($AH3,ABS($AH4*I209)),"Concordant","Divergent"),"")</f>
        <v/>
      </c>
      <c r="O209" t="str">
        <f t="shared" si="16"/>
        <v/>
      </c>
      <c r="P209" t="str">
        <f t="shared" si="17"/>
        <v/>
      </c>
      <c r="Q209" t="str">
        <f t="shared" si="18"/>
        <v/>
      </c>
      <c r="R209" t="str">
        <f t="shared" si="19"/>
        <v/>
      </c>
      <c r="S209" t="str">
        <f>IF(OR(O209="",I209=""),"",IF(I209=0,IF(O209=0,"OK","Majeur"),IF(ABS((O209-I209)/I209)&lt;=IFERROR(VLOOKUP(G209,$AJ7:AK9,2,FALSE),0.005),"OK",IF(ABS((O209-I209)/I209)&lt;=2*IFERROR(VLOOKUP(G209,$AJ7:AK9,2,FALSE),0.005),"Mineur","Majeur"))))</f>
        <v/>
      </c>
    </row>
    <row r="210" spans="12:19" x14ac:dyDescent="0.25">
      <c r="L210" t="str">
        <f t="shared" si="15"/>
        <v/>
      </c>
      <c r="M210" t="str">
        <f>IF(AND(ISNUMBER(J210),ISNUMBER(K210)),IF(ABS(K210-J210)&lt;=MAX($AH3,ABS($AH4*I210)),"Concordant","Divergent"),"")</f>
        <v/>
      </c>
      <c r="O210" t="str">
        <f t="shared" si="16"/>
        <v/>
      </c>
      <c r="P210" t="str">
        <f t="shared" si="17"/>
        <v/>
      </c>
      <c r="Q210" t="str">
        <f t="shared" si="18"/>
        <v/>
      </c>
      <c r="R210" t="str">
        <f t="shared" si="19"/>
        <v/>
      </c>
      <c r="S210" t="str">
        <f>IF(OR(O210="",I210=""),"",IF(I210=0,IF(O210=0,"OK","Majeur"),IF(ABS((O210-I210)/I210)&lt;=IFERROR(VLOOKUP(G210,$AJ7:AK9,2,FALSE),0.005),"OK",IF(ABS((O210-I210)/I210)&lt;=2*IFERROR(VLOOKUP(G210,$AJ7:AK9,2,FALSE),0.005),"Mineur","Majeur"))))</f>
        <v/>
      </c>
    </row>
    <row r="211" spans="12:19" x14ac:dyDescent="0.25">
      <c r="L211" t="str">
        <f t="shared" si="15"/>
        <v/>
      </c>
      <c r="M211" t="str">
        <f>IF(AND(ISNUMBER(J211),ISNUMBER(K211)),IF(ABS(K211-J211)&lt;=MAX($AH3,ABS($AH4*I211)),"Concordant","Divergent"),"")</f>
        <v/>
      </c>
      <c r="O211" t="str">
        <f t="shared" si="16"/>
        <v/>
      </c>
      <c r="P211" t="str">
        <f t="shared" si="17"/>
        <v/>
      </c>
      <c r="Q211" t="str">
        <f t="shared" si="18"/>
        <v/>
      </c>
      <c r="R211" t="str">
        <f t="shared" si="19"/>
        <v/>
      </c>
      <c r="S211" t="str">
        <f>IF(OR(O211="",I211=""),"",IF(I211=0,IF(O211=0,"OK","Majeur"),IF(ABS((O211-I211)/I211)&lt;=IFERROR(VLOOKUP(G211,$AJ7:AK9,2,FALSE),0.005),"OK",IF(ABS((O211-I211)/I211)&lt;=2*IFERROR(VLOOKUP(G211,$AJ7:AK9,2,FALSE),0.005),"Mineur","Majeur"))))</f>
        <v/>
      </c>
    </row>
    <row r="212" spans="12:19" x14ac:dyDescent="0.25">
      <c r="L212" t="str">
        <f t="shared" si="15"/>
        <v/>
      </c>
      <c r="M212" t="str">
        <f>IF(AND(ISNUMBER(J212),ISNUMBER(K212)),IF(ABS(K212-J212)&lt;=MAX($AH3,ABS($AH4*I212)),"Concordant","Divergent"),"")</f>
        <v/>
      </c>
      <c r="O212" t="str">
        <f t="shared" si="16"/>
        <v/>
      </c>
      <c r="P212" t="str">
        <f t="shared" si="17"/>
        <v/>
      </c>
      <c r="Q212" t="str">
        <f t="shared" si="18"/>
        <v/>
      </c>
      <c r="R212" t="str">
        <f t="shared" si="19"/>
        <v/>
      </c>
      <c r="S212" t="str">
        <f>IF(OR(O212="",I212=""),"",IF(I212=0,IF(O212=0,"OK","Majeur"),IF(ABS((O212-I212)/I212)&lt;=IFERROR(VLOOKUP(G212,$AJ7:AK9,2,FALSE),0.005),"OK",IF(ABS((O212-I212)/I212)&lt;=2*IFERROR(VLOOKUP(G212,$AJ7:AK9,2,FALSE),0.005),"Mineur","Majeur"))))</f>
        <v/>
      </c>
    </row>
    <row r="213" spans="12:19" x14ac:dyDescent="0.25">
      <c r="L213" t="str">
        <f t="shared" si="15"/>
        <v/>
      </c>
      <c r="M213" t="str">
        <f>IF(AND(ISNUMBER(J213),ISNUMBER(K213)),IF(ABS(K213-J213)&lt;=MAX($AH3,ABS($AH4*I213)),"Concordant","Divergent"),"")</f>
        <v/>
      </c>
      <c r="O213" t="str">
        <f t="shared" si="16"/>
        <v/>
      </c>
      <c r="P213" t="str">
        <f t="shared" si="17"/>
        <v/>
      </c>
      <c r="Q213" t="str">
        <f t="shared" si="18"/>
        <v/>
      </c>
      <c r="R213" t="str">
        <f t="shared" si="19"/>
        <v/>
      </c>
      <c r="S213" t="str">
        <f>IF(OR(O213="",I213=""),"",IF(I213=0,IF(O213=0,"OK","Majeur"),IF(ABS((O213-I213)/I213)&lt;=IFERROR(VLOOKUP(G213,$AJ7:AK9,2,FALSE),0.005),"OK",IF(ABS((O213-I213)/I213)&lt;=2*IFERROR(VLOOKUP(G213,$AJ7:AK9,2,FALSE),0.005),"Mineur","Majeur"))))</f>
        <v/>
      </c>
    </row>
    <row r="214" spans="12:19" x14ac:dyDescent="0.25">
      <c r="L214" t="str">
        <f t="shared" si="15"/>
        <v/>
      </c>
      <c r="M214" t="str">
        <f>IF(AND(ISNUMBER(J214),ISNUMBER(K214)),IF(ABS(K214-J214)&lt;=MAX($AH3,ABS($AH4*I214)),"Concordant","Divergent"),"")</f>
        <v/>
      </c>
      <c r="O214" t="str">
        <f t="shared" si="16"/>
        <v/>
      </c>
      <c r="P214" t="str">
        <f t="shared" si="17"/>
        <v/>
      </c>
      <c r="Q214" t="str">
        <f t="shared" si="18"/>
        <v/>
      </c>
      <c r="R214" t="str">
        <f t="shared" si="19"/>
        <v/>
      </c>
      <c r="S214" t="str">
        <f>IF(OR(O214="",I214=""),"",IF(I214=0,IF(O214=0,"OK","Majeur"),IF(ABS((O214-I214)/I214)&lt;=IFERROR(VLOOKUP(G214,$AJ7:AK9,2,FALSE),0.005),"OK",IF(ABS((O214-I214)/I214)&lt;=2*IFERROR(VLOOKUP(G214,$AJ7:AK9,2,FALSE),0.005),"Mineur","Majeur"))))</f>
        <v/>
      </c>
    </row>
    <row r="215" spans="12:19" x14ac:dyDescent="0.25">
      <c r="L215" t="str">
        <f t="shared" si="15"/>
        <v/>
      </c>
      <c r="M215" t="str">
        <f>IF(AND(ISNUMBER(J215),ISNUMBER(K215)),IF(ABS(K215-J215)&lt;=MAX($AH3,ABS($AH4*I215)),"Concordant","Divergent"),"")</f>
        <v/>
      </c>
      <c r="O215" t="str">
        <f t="shared" si="16"/>
        <v/>
      </c>
      <c r="P215" t="str">
        <f t="shared" si="17"/>
        <v/>
      </c>
      <c r="Q215" t="str">
        <f t="shared" si="18"/>
        <v/>
      </c>
      <c r="R215" t="str">
        <f t="shared" si="19"/>
        <v/>
      </c>
      <c r="S215" t="str">
        <f>IF(OR(O215="",I215=""),"",IF(I215=0,IF(O215=0,"OK","Majeur"),IF(ABS((O215-I215)/I215)&lt;=IFERROR(VLOOKUP(G215,$AJ7:AK9,2,FALSE),0.005),"OK",IF(ABS((O215-I215)/I215)&lt;=2*IFERROR(VLOOKUP(G215,$AJ7:AK9,2,FALSE),0.005),"Mineur","Majeur"))))</f>
        <v/>
      </c>
    </row>
    <row r="216" spans="12:19" x14ac:dyDescent="0.25">
      <c r="L216" t="str">
        <f t="shared" si="15"/>
        <v/>
      </c>
      <c r="M216" t="str">
        <f>IF(AND(ISNUMBER(J216),ISNUMBER(K216)),IF(ABS(K216-J216)&lt;=MAX($AH3,ABS($AH4*I216)),"Concordant","Divergent"),"")</f>
        <v/>
      </c>
      <c r="O216" t="str">
        <f t="shared" si="16"/>
        <v/>
      </c>
      <c r="P216" t="str">
        <f t="shared" si="17"/>
        <v/>
      </c>
      <c r="Q216" t="str">
        <f t="shared" si="18"/>
        <v/>
      </c>
      <c r="R216" t="str">
        <f t="shared" si="19"/>
        <v/>
      </c>
      <c r="S216" t="str">
        <f>IF(OR(O216="",I216=""),"",IF(I216=0,IF(O216=0,"OK","Majeur"),IF(ABS((O216-I216)/I216)&lt;=IFERROR(VLOOKUP(G216,$AJ7:AK9,2,FALSE),0.005),"OK",IF(ABS((O216-I216)/I216)&lt;=2*IFERROR(VLOOKUP(G216,$AJ7:AK9,2,FALSE),0.005),"Mineur","Majeur"))))</f>
        <v/>
      </c>
    </row>
    <row r="217" spans="12:19" x14ac:dyDescent="0.25">
      <c r="L217" t="str">
        <f t="shared" si="15"/>
        <v/>
      </c>
      <c r="M217" t="str">
        <f>IF(AND(ISNUMBER(J217),ISNUMBER(K217)),IF(ABS(K217-J217)&lt;=MAX($AH3,ABS($AH4*I217)),"Concordant","Divergent"),"")</f>
        <v/>
      </c>
      <c r="O217" t="str">
        <f t="shared" si="16"/>
        <v/>
      </c>
      <c r="P217" t="str">
        <f t="shared" si="17"/>
        <v/>
      </c>
      <c r="Q217" t="str">
        <f t="shared" si="18"/>
        <v/>
      </c>
      <c r="R217" t="str">
        <f t="shared" si="19"/>
        <v/>
      </c>
      <c r="S217" t="str">
        <f>IF(OR(O217="",I217=""),"",IF(I217=0,IF(O217=0,"OK","Majeur"),IF(ABS((O217-I217)/I217)&lt;=IFERROR(VLOOKUP(G217,$AJ7:AK9,2,FALSE),0.005),"OK",IF(ABS((O217-I217)/I217)&lt;=2*IFERROR(VLOOKUP(G217,$AJ7:AK9,2,FALSE),0.005),"Mineur","Majeur"))))</f>
        <v/>
      </c>
    </row>
    <row r="218" spans="12:19" x14ac:dyDescent="0.25">
      <c r="L218" t="str">
        <f t="shared" si="15"/>
        <v/>
      </c>
      <c r="M218" t="str">
        <f>IF(AND(ISNUMBER(J218),ISNUMBER(K218)),IF(ABS(K218-J218)&lt;=MAX($AH3,ABS($AH4*I218)),"Concordant","Divergent"),"")</f>
        <v/>
      </c>
      <c r="O218" t="str">
        <f t="shared" si="16"/>
        <v/>
      </c>
      <c r="P218" t="str">
        <f t="shared" si="17"/>
        <v/>
      </c>
      <c r="Q218" t="str">
        <f t="shared" si="18"/>
        <v/>
      </c>
      <c r="R218" t="str">
        <f t="shared" si="19"/>
        <v/>
      </c>
      <c r="S218" t="str">
        <f>IF(OR(O218="",I218=""),"",IF(I218=0,IF(O218=0,"OK","Majeur"),IF(ABS((O218-I218)/I218)&lt;=IFERROR(VLOOKUP(G218,$AJ7:AK9,2,FALSE),0.005),"OK",IF(ABS((O218-I218)/I218)&lt;=2*IFERROR(VLOOKUP(G218,$AJ7:AK9,2,FALSE),0.005),"Mineur","Majeur"))))</f>
        <v/>
      </c>
    </row>
    <row r="219" spans="12:19" x14ac:dyDescent="0.25">
      <c r="L219" t="str">
        <f t="shared" si="15"/>
        <v/>
      </c>
      <c r="M219" t="str">
        <f>IF(AND(ISNUMBER(J219),ISNUMBER(K219)),IF(ABS(K219-J219)&lt;=MAX($AH3,ABS($AH4*I219)),"Concordant","Divergent"),"")</f>
        <v/>
      </c>
      <c r="O219" t="str">
        <f t="shared" si="16"/>
        <v/>
      </c>
      <c r="P219" t="str">
        <f t="shared" si="17"/>
        <v/>
      </c>
      <c r="Q219" t="str">
        <f t="shared" si="18"/>
        <v/>
      </c>
      <c r="R219" t="str">
        <f t="shared" si="19"/>
        <v/>
      </c>
      <c r="S219" t="str">
        <f>IF(OR(O219="",I219=""),"",IF(I219=0,IF(O219=0,"OK","Majeur"),IF(ABS((O219-I219)/I219)&lt;=IFERROR(VLOOKUP(G219,$AJ7:AK9,2,FALSE),0.005),"OK",IF(ABS((O219-I219)/I219)&lt;=2*IFERROR(VLOOKUP(G219,$AJ7:AK9,2,FALSE),0.005),"Mineur","Majeur"))))</f>
        <v/>
      </c>
    </row>
    <row r="220" spans="12:19" x14ac:dyDescent="0.25">
      <c r="L220" t="str">
        <f t="shared" si="15"/>
        <v/>
      </c>
      <c r="M220" t="str">
        <f>IF(AND(ISNUMBER(J220),ISNUMBER(K220)),IF(ABS(K220-J220)&lt;=MAX($AH3,ABS($AH4*I220)),"Concordant","Divergent"),"")</f>
        <v/>
      </c>
      <c r="O220" t="str">
        <f t="shared" si="16"/>
        <v/>
      </c>
      <c r="P220" t="str">
        <f t="shared" si="17"/>
        <v/>
      </c>
      <c r="Q220" t="str">
        <f t="shared" si="18"/>
        <v/>
      </c>
      <c r="R220" t="str">
        <f t="shared" si="19"/>
        <v/>
      </c>
      <c r="S220" t="str">
        <f>IF(OR(O220="",I220=""),"",IF(I220=0,IF(O220=0,"OK","Majeur"),IF(ABS((O220-I220)/I220)&lt;=IFERROR(VLOOKUP(G220,$AJ7:AK9,2,FALSE),0.005),"OK",IF(ABS((O220-I220)/I220)&lt;=2*IFERROR(VLOOKUP(G220,$AJ7:AK9,2,FALSE),0.005),"Mineur","Majeur"))))</f>
        <v/>
      </c>
    </row>
    <row r="221" spans="12:19" x14ac:dyDescent="0.25">
      <c r="L221" t="str">
        <f t="shared" si="15"/>
        <v/>
      </c>
      <c r="M221" t="str">
        <f>IF(AND(ISNUMBER(J221),ISNUMBER(K221)),IF(ABS(K221-J221)&lt;=MAX($AH3,ABS($AH4*I221)),"Concordant","Divergent"),"")</f>
        <v/>
      </c>
      <c r="O221" t="str">
        <f t="shared" si="16"/>
        <v/>
      </c>
      <c r="P221" t="str">
        <f t="shared" si="17"/>
        <v/>
      </c>
      <c r="Q221" t="str">
        <f t="shared" si="18"/>
        <v/>
      </c>
      <c r="R221" t="str">
        <f t="shared" si="19"/>
        <v/>
      </c>
      <c r="S221" t="str">
        <f>IF(OR(O221="",I221=""),"",IF(I221=0,IF(O221=0,"OK","Majeur"),IF(ABS((O221-I221)/I221)&lt;=IFERROR(VLOOKUP(G221,$AJ7:AK9,2,FALSE),0.005),"OK",IF(ABS((O221-I221)/I221)&lt;=2*IFERROR(VLOOKUP(G221,$AJ7:AK9,2,FALSE),0.005),"Mineur","Majeur"))))</f>
        <v/>
      </c>
    </row>
    <row r="222" spans="12:19" x14ac:dyDescent="0.25">
      <c r="L222" t="str">
        <f t="shared" si="15"/>
        <v/>
      </c>
      <c r="M222" t="str">
        <f>IF(AND(ISNUMBER(J222),ISNUMBER(K222)),IF(ABS(K222-J222)&lt;=MAX($AH3,ABS($AH4*I222)),"Concordant","Divergent"),"")</f>
        <v/>
      </c>
      <c r="O222" t="str">
        <f t="shared" si="16"/>
        <v/>
      </c>
      <c r="P222" t="str">
        <f t="shared" si="17"/>
        <v/>
      </c>
      <c r="Q222" t="str">
        <f t="shared" si="18"/>
        <v/>
      </c>
      <c r="R222" t="str">
        <f t="shared" si="19"/>
        <v/>
      </c>
      <c r="S222" t="str">
        <f>IF(OR(O222="",I222=""),"",IF(I222=0,IF(O222=0,"OK","Majeur"),IF(ABS((O222-I222)/I222)&lt;=IFERROR(VLOOKUP(G222,$AJ7:AK9,2,FALSE),0.005),"OK",IF(ABS((O222-I222)/I222)&lt;=2*IFERROR(VLOOKUP(G222,$AJ7:AK9,2,FALSE),0.005),"Mineur","Majeur"))))</f>
        <v/>
      </c>
    </row>
    <row r="223" spans="12:19" x14ac:dyDescent="0.25">
      <c r="L223" t="str">
        <f t="shared" si="15"/>
        <v/>
      </c>
      <c r="M223" t="str">
        <f>IF(AND(ISNUMBER(J223),ISNUMBER(K223)),IF(ABS(K223-J223)&lt;=MAX($AH3,ABS($AH4*I223)),"Concordant","Divergent"),"")</f>
        <v/>
      </c>
      <c r="O223" t="str">
        <f t="shared" si="16"/>
        <v/>
      </c>
      <c r="P223" t="str">
        <f t="shared" si="17"/>
        <v/>
      </c>
      <c r="Q223" t="str">
        <f t="shared" si="18"/>
        <v/>
      </c>
      <c r="R223" t="str">
        <f t="shared" si="19"/>
        <v/>
      </c>
      <c r="S223" t="str">
        <f>IF(OR(O223="",I223=""),"",IF(I223=0,IF(O223=0,"OK","Majeur"),IF(ABS((O223-I223)/I223)&lt;=IFERROR(VLOOKUP(G223,$AJ7:AK9,2,FALSE),0.005),"OK",IF(ABS((O223-I223)/I223)&lt;=2*IFERROR(VLOOKUP(G223,$AJ7:AK9,2,FALSE),0.005),"Mineur","Majeur"))))</f>
        <v/>
      </c>
    </row>
    <row r="224" spans="12:19" x14ac:dyDescent="0.25">
      <c r="L224" t="str">
        <f t="shared" si="15"/>
        <v/>
      </c>
      <c r="M224" t="str">
        <f>IF(AND(ISNUMBER(J224),ISNUMBER(K224)),IF(ABS(K224-J224)&lt;=MAX($AH3,ABS($AH4*I224)),"Concordant","Divergent"),"")</f>
        <v/>
      </c>
      <c r="O224" t="str">
        <f t="shared" si="16"/>
        <v/>
      </c>
      <c r="P224" t="str">
        <f t="shared" si="17"/>
        <v/>
      </c>
      <c r="Q224" t="str">
        <f t="shared" si="18"/>
        <v/>
      </c>
      <c r="R224" t="str">
        <f t="shared" si="19"/>
        <v/>
      </c>
      <c r="S224" t="str">
        <f>IF(OR(O224="",I224=""),"",IF(I224=0,IF(O224=0,"OK","Majeur"),IF(ABS((O224-I224)/I224)&lt;=IFERROR(VLOOKUP(G224,$AJ7:AK9,2,FALSE),0.005),"OK",IF(ABS((O224-I224)/I224)&lt;=2*IFERROR(VLOOKUP(G224,$AJ7:AK9,2,FALSE),0.005),"Mineur","Majeur"))))</f>
        <v/>
      </c>
    </row>
    <row r="225" spans="12:19" x14ac:dyDescent="0.25">
      <c r="L225" t="str">
        <f t="shared" si="15"/>
        <v/>
      </c>
      <c r="M225" t="str">
        <f>IF(AND(ISNUMBER(J225),ISNUMBER(K225)),IF(ABS(K225-J225)&lt;=MAX($AH3,ABS($AH4*I225)),"Concordant","Divergent"),"")</f>
        <v/>
      </c>
      <c r="O225" t="str">
        <f t="shared" si="16"/>
        <v/>
      </c>
      <c r="P225" t="str">
        <f t="shared" si="17"/>
        <v/>
      </c>
      <c r="Q225" t="str">
        <f t="shared" si="18"/>
        <v/>
      </c>
      <c r="R225" t="str">
        <f t="shared" si="19"/>
        <v/>
      </c>
      <c r="S225" t="str">
        <f>IF(OR(O225="",I225=""),"",IF(I225=0,IF(O225=0,"OK","Majeur"),IF(ABS((O225-I225)/I225)&lt;=IFERROR(VLOOKUP(G225,$AJ7:AK9,2,FALSE),0.005),"OK",IF(ABS((O225-I225)/I225)&lt;=2*IFERROR(VLOOKUP(G225,$AJ7:AK9,2,FALSE),0.005),"Mineur","Majeur"))))</f>
        <v/>
      </c>
    </row>
    <row r="226" spans="12:19" x14ac:dyDescent="0.25">
      <c r="L226" t="str">
        <f t="shared" si="15"/>
        <v/>
      </c>
      <c r="M226" t="str">
        <f>IF(AND(ISNUMBER(J226),ISNUMBER(K226)),IF(ABS(K226-J226)&lt;=MAX($AH3,ABS($AH4*I226)),"Concordant","Divergent"),"")</f>
        <v/>
      </c>
      <c r="O226" t="str">
        <f t="shared" si="16"/>
        <v/>
      </c>
      <c r="P226" t="str">
        <f t="shared" si="17"/>
        <v/>
      </c>
      <c r="Q226" t="str">
        <f t="shared" si="18"/>
        <v/>
      </c>
      <c r="R226" t="str">
        <f t="shared" si="19"/>
        <v/>
      </c>
      <c r="S226" t="str">
        <f>IF(OR(O226="",I226=""),"",IF(I226=0,IF(O226=0,"OK","Majeur"),IF(ABS((O226-I226)/I226)&lt;=IFERROR(VLOOKUP(G226,$AJ7:AK9,2,FALSE),0.005),"OK",IF(ABS((O226-I226)/I226)&lt;=2*IFERROR(VLOOKUP(G226,$AJ7:AK9,2,FALSE),0.005),"Mineur","Majeur"))))</f>
        <v/>
      </c>
    </row>
    <row r="227" spans="12:19" x14ac:dyDescent="0.25">
      <c r="L227" t="str">
        <f t="shared" si="15"/>
        <v/>
      </c>
      <c r="M227" t="str">
        <f>IF(AND(ISNUMBER(J227),ISNUMBER(K227)),IF(ABS(K227-J227)&lt;=MAX($AH3,ABS($AH4*I227)),"Concordant","Divergent"),"")</f>
        <v/>
      </c>
      <c r="O227" t="str">
        <f t="shared" si="16"/>
        <v/>
      </c>
      <c r="P227" t="str">
        <f t="shared" si="17"/>
        <v/>
      </c>
      <c r="Q227" t="str">
        <f t="shared" si="18"/>
        <v/>
      </c>
      <c r="R227" t="str">
        <f t="shared" si="19"/>
        <v/>
      </c>
      <c r="S227" t="str">
        <f>IF(OR(O227="",I227=""),"",IF(I227=0,IF(O227=0,"OK","Majeur"),IF(ABS((O227-I227)/I227)&lt;=IFERROR(VLOOKUP(G227,$AJ7:AK9,2,FALSE),0.005),"OK",IF(ABS((O227-I227)/I227)&lt;=2*IFERROR(VLOOKUP(G227,$AJ7:AK9,2,FALSE),0.005),"Mineur","Majeur"))))</f>
        <v/>
      </c>
    </row>
    <row r="228" spans="12:19" x14ac:dyDescent="0.25">
      <c r="L228" t="str">
        <f t="shared" si="15"/>
        <v/>
      </c>
      <c r="M228" t="str">
        <f>IF(AND(ISNUMBER(J228),ISNUMBER(K228)),IF(ABS(K228-J228)&lt;=MAX($AH3,ABS($AH4*I228)),"Concordant","Divergent"),"")</f>
        <v/>
      </c>
      <c r="O228" t="str">
        <f t="shared" si="16"/>
        <v/>
      </c>
      <c r="P228" t="str">
        <f t="shared" si="17"/>
        <v/>
      </c>
      <c r="Q228" t="str">
        <f t="shared" si="18"/>
        <v/>
      </c>
      <c r="R228" t="str">
        <f t="shared" si="19"/>
        <v/>
      </c>
      <c r="S228" t="str">
        <f>IF(OR(O228="",I228=""),"",IF(I228=0,IF(O228=0,"OK","Majeur"),IF(ABS((O228-I228)/I228)&lt;=IFERROR(VLOOKUP(G228,$AJ7:AK9,2,FALSE),0.005),"OK",IF(ABS((O228-I228)/I228)&lt;=2*IFERROR(VLOOKUP(G228,$AJ7:AK9,2,FALSE),0.005),"Mineur","Majeur"))))</f>
        <v/>
      </c>
    </row>
    <row r="229" spans="12:19" x14ac:dyDescent="0.25">
      <c r="L229" t="str">
        <f t="shared" si="15"/>
        <v/>
      </c>
      <c r="M229" t="str">
        <f>IF(AND(ISNUMBER(J229),ISNUMBER(K229)),IF(ABS(K229-J229)&lt;=MAX($AH3,ABS($AH4*I229)),"Concordant","Divergent"),"")</f>
        <v/>
      </c>
      <c r="O229" t="str">
        <f t="shared" si="16"/>
        <v/>
      </c>
      <c r="P229" t="str">
        <f t="shared" si="17"/>
        <v/>
      </c>
      <c r="Q229" t="str">
        <f t="shared" si="18"/>
        <v/>
      </c>
      <c r="R229" t="str">
        <f t="shared" si="19"/>
        <v/>
      </c>
      <c r="S229" t="str">
        <f>IF(OR(O229="",I229=""),"",IF(I229=0,IF(O229=0,"OK","Majeur"),IF(ABS((O229-I229)/I229)&lt;=IFERROR(VLOOKUP(G229,$AJ7:AK9,2,FALSE),0.005),"OK",IF(ABS((O229-I229)/I229)&lt;=2*IFERROR(VLOOKUP(G229,$AJ7:AK9,2,FALSE),0.005),"Mineur","Majeur"))))</f>
        <v/>
      </c>
    </row>
    <row r="230" spans="12:19" x14ac:dyDescent="0.25">
      <c r="L230" t="str">
        <f t="shared" si="15"/>
        <v/>
      </c>
      <c r="M230" t="str">
        <f>IF(AND(ISNUMBER(J230),ISNUMBER(K230)),IF(ABS(K230-J230)&lt;=MAX($AH3,ABS($AH4*I230)),"Concordant","Divergent"),"")</f>
        <v/>
      </c>
      <c r="O230" t="str">
        <f t="shared" si="16"/>
        <v/>
      </c>
      <c r="P230" t="str">
        <f t="shared" si="17"/>
        <v/>
      </c>
      <c r="Q230" t="str">
        <f t="shared" si="18"/>
        <v/>
      </c>
      <c r="R230" t="str">
        <f t="shared" si="19"/>
        <v/>
      </c>
      <c r="S230" t="str">
        <f>IF(OR(O230="",I230=""),"",IF(I230=0,IF(O230=0,"OK","Majeur"),IF(ABS((O230-I230)/I230)&lt;=IFERROR(VLOOKUP(G230,$AJ7:AK9,2,FALSE),0.005),"OK",IF(ABS((O230-I230)/I230)&lt;=2*IFERROR(VLOOKUP(G230,$AJ7:AK9,2,FALSE),0.005),"Mineur","Majeur"))))</f>
        <v/>
      </c>
    </row>
    <row r="231" spans="12:19" x14ac:dyDescent="0.25">
      <c r="L231" t="str">
        <f t="shared" si="15"/>
        <v/>
      </c>
      <c r="M231" t="str">
        <f>IF(AND(ISNUMBER(J231),ISNUMBER(K231)),IF(ABS(K231-J231)&lt;=MAX($AH3,ABS($AH4*I231)),"Concordant","Divergent"),"")</f>
        <v/>
      </c>
      <c r="O231" t="str">
        <f t="shared" si="16"/>
        <v/>
      </c>
      <c r="P231" t="str">
        <f t="shared" si="17"/>
        <v/>
      </c>
      <c r="Q231" t="str">
        <f t="shared" si="18"/>
        <v/>
      </c>
      <c r="R231" t="str">
        <f t="shared" si="19"/>
        <v/>
      </c>
      <c r="S231" t="str">
        <f>IF(OR(O231="",I231=""),"",IF(I231=0,IF(O231=0,"OK","Majeur"),IF(ABS((O231-I231)/I231)&lt;=IFERROR(VLOOKUP(G231,$AJ7:AK9,2,FALSE),0.005),"OK",IF(ABS((O231-I231)/I231)&lt;=2*IFERROR(VLOOKUP(G231,$AJ7:AK9,2,FALSE),0.005),"Mineur","Majeur"))))</f>
        <v/>
      </c>
    </row>
    <row r="232" spans="12:19" x14ac:dyDescent="0.25">
      <c r="L232" t="str">
        <f t="shared" si="15"/>
        <v/>
      </c>
      <c r="M232" t="str">
        <f>IF(AND(ISNUMBER(J232),ISNUMBER(K232)),IF(ABS(K232-J232)&lt;=MAX($AH3,ABS($AH4*I232)),"Concordant","Divergent"),"")</f>
        <v/>
      </c>
      <c r="O232" t="str">
        <f t="shared" si="16"/>
        <v/>
      </c>
      <c r="P232" t="str">
        <f t="shared" si="17"/>
        <v/>
      </c>
      <c r="Q232" t="str">
        <f t="shared" si="18"/>
        <v/>
      </c>
      <c r="R232" t="str">
        <f t="shared" si="19"/>
        <v/>
      </c>
      <c r="S232" t="str">
        <f>IF(OR(O232="",I232=""),"",IF(I232=0,IF(O232=0,"OK","Majeur"),IF(ABS((O232-I232)/I232)&lt;=IFERROR(VLOOKUP(G232,$AJ7:AK9,2,FALSE),0.005),"OK",IF(ABS((O232-I232)/I232)&lt;=2*IFERROR(VLOOKUP(G232,$AJ7:AK9,2,FALSE),0.005),"Mineur","Majeur"))))</f>
        <v/>
      </c>
    </row>
    <row r="233" spans="12:19" x14ac:dyDescent="0.25">
      <c r="L233" t="str">
        <f t="shared" si="15"/>
        <v/>
      </c>
      <c r="M233" t="str">
        <f>IF(AND(ISNUMBER(J233),ISNUMBER(K233)),IF(ABS(K233-J233)&lt;=MAX($AH3,ABS($AH4*I233)),"Concordant","Divergent"),"")</f>
        <v/>
      </c>
      <c r="O233" t="str">
        <f t="shared" si="16"/>
        <v/>
      </c>
      <c r="P233" t="str">
        <f t="shared" si="17"/>
        <v/>
      </c>
      <c r="Q233" t="str">
        <f t="shared" si="18"/>
        <v/>
      </c>
      <c r="R233" t="str">
        <f t="shared" si="19"/>
        <v/>
      </c>
      <c r="S233" t="str">
        <f>IF(OR(O233="",I233=""),"",IF(I233=0,IF(O233=0,"OK","Majeur"),IF(ABS((O233-I233)/I233)&lt;=IFERROR(VLOOKUP(G233,$AJ7:AK9,2,FALSE),0.005),"OK",IF(ABS((O233-I233)/I233)&lt;=2*IFERROR(VLOOKUP(G233,$AJ7:AK9,2,FALSE),0.005),"Mineur","Majeur"))))</f>
        <v/>
      </c>
    </row>
    <row r="234" spans="12:19" x14ac:dyDescent="0.25">
      <c r="L234" t="str">
        <f t="shared" si="15"/>
        <v/>
      </c>
      <c r="M234" t="str">
        <f>IF(AND(ISNUMBER(J234),ISNUMBER(K234)),IF(ABS(K234-J234)&lt;=MAX($AH3,ABS($AH4*I234)),"Concordant","Divergent"),"")</f>
        <v/>
      </c>
      <c r="O234" t="str">
        <f t="shared" si="16"/>
        <v/>
      </c>
      <c r="P234" t="str">
        <f t="shared" si="17"/>
        <v/>
      </c>
      <c r="Q234" t="str">
        <f t="shared" si="18"/>
        <v/>
      </c>
      <c r="R234" t="str">
        <f t="shared" si="19"/>
        <v/>
      </c>
      <c r="S234" t="str">
        <f>IF(OR(O234="",I234=""),"",IF(I234=0,IF(O234=0,"OK","Majeur"),IF(ABS((O234-I234)/I234)&lt;=IFERROR(VLOOKUP(G234,$AJ7:AK9,2,FALSE),0.005),"OK",IF(ABS((O234-I234)/I234)&lt;=2*IFERROR(VLOOKUP(G234,$AJ7:AK9,2,FALSE),0.005),"Mineur","Majeur"))))</f>
        <v/>
      </c>
    </row>
    <row r="235" spans="12:19" x14ac:dyDescent="0.25">
      <c r="L235" t="str">
        <f t="shared" si="15"/>
        <v/>
      </c>
      <c r="M235" t="str">
        <f>IF(AND(ISNUMBER(J235),ISNUMBER(K235)),IF(ABS(K235-J235)&lt;=MAX($AH3,ABS($AH4*I235)),"Concordant","Divergent"),"")</f>
        <v/>
      </c>
      <c r="O235" t="str">
        <f t="shared" si="16"/>
        <v/>
      </c>
      <c r="P235" t="str">
        <f t="shared" si="17"/>
        <v/>
      </c>
      <c r="Q235" t="str">
        <f t="shared" si="18"/>
        <v/>
      </c>
      <c r="R235" t="str">
        <f t="shared" si="19"/>
        <v/>
      </c>
      <c r="S235" t="str">
        <f>IF(OR(O235="",I235=""),"",IF(I235=0,IF(O235=0,"OK","Majeur"),IF(ABS((O235-I235)/I235)&lt;=IFERROR(VLOOKUP(G235,$AJ7:AK9,2,FALSE),0.005),"OK",IF(ABS((O235-I235)/I235)&lt;=2*IFERROR(VLOOKUP(G235,$AJ7:AK9,2,FALSE),0.005),"Mineur","Majeur"))))</f>
        <v/>
      </c>
    </row>
    <row r="236" spans="12:19" x14ac:dyDescent="0.25">
      <c r="L236" t="str">
        <f t="shared" si="15"/>
        <v/>
      </c>
      <c r="M236" t="str">
        <f>IF(AND(ISNUMBER(J236),ISNUMBER(K236)),IF(ABS(K236-J236)&lt;=MAX($AH3,ABS($AH4*I236)),"Concordant","Divergent"),"")</f>
        <v/>
      </c>
      <c r="O236" t="str">
        <f t="shared" si="16"/>
        <v/>
      </c>
      <c r="P236" t="str">
        <f t="shared" si="17"/>
        <v/>
      </c>
      <c r="Q236" t="str">
        <f t="shared" si="18"/>
        <v/>
      </c>
      <c r="R236" t="str">
        <f t="shared" si="19"/>
        <v/>
      </c>
      <c r="S236" t="str">
        <f>IF(OR(O236="",I236=""),"",IF(I236=0,IF(O236=0,"OK","Majeur"),IF(ABS((O236-I236)/I236)&lt;=IFERROR(VLOOKUP(G236,$AJ7:AK9,2,FALSE),0.005),"OK",IF(ABS((O236-I236)/I236)&lt;=2*IFERROR(VLOOKUP(G236,$AJ7:AK9,2,FALSE),0.005),"Mineur","Majeur"))))</f>
        <v/>
      </c>
    </row>
    <row r="237" spans="12:19" x14ac:dyDescent="0.25">
      <c r="L237" t="str">
        <f t="shared" si="15"/>
        <v/>
      </c>
      <c r="M237" t="str">
        <f>IF(AND(ISNUMBER(J237),ISNUMBER(K237)),IF(ABS(K237-J237)&lt;=MAX($AH3,ABS($AH4*I237)),"Concordant","Divergent"),"")</f>
        <v/>
      </c>
      <c r="O237" t="str">
        <f t="shared" si="16"/>
        <v/>
      </c>
      <c r="P237" t="str">
        <f t="shared" si="17"/>
        <v/>
      </c>
      <c r="Q237" t="str">
        <f t="shared" si="18"/>
        <v/>
      </c>
      <c r="R237" t="str">
        <f t="shared" si="19"/>
        <v/>
      </c>
      <c r="S237" t="str">
        <f>IF(OR(O237="",I237=""),"",IF(I237=0,IF(O237=0,"OK","Majeur"),IF(ABS((O237-I237)/I237)&lt;=IFERROR(VLOOKUP(G237,$AJ7:AK9,2,FALSE),0.005),"OK",IF(ABS((O237-I237)/I237)&lt;=2*IFERROR(VLOOKUP(G237,$AJ7:AK9,2,FALSE),0.005),"Mineur","Majeur"))))</f>
        <v/>
      </c>
    </row>
    <row r="238" spans="12:19" x14ac:dyDescent="0.25">
      <c r="L238" t="str">
        <f t="shared" si="15"/>
        <v/>
      </c>
      <c r="M238" t="str">
        <f>IF(AND(ISNUMBER(J238),ISNUMBER(K238)),IF(ABS(K238-J238)&lt;=MAX($AH3,ABS($AH4*I238)),"Concordant","Divergent"),"")</f>
        <v/>
      </c>
      <c r="O238" t="str">
        <f t="shared" si="16"/>
        <v/>
      </c>
      <c r="P238" t="str">
        <f t="shared" si="17"/>
        <v/>
      </c>
      <c r="Q238" t="str">
        <f t="shared" si="18"/>
        <v/>
      </c>
      <c r="R238" t="str">
        <f t="shared" si="19"/>
        <v/>
      </c>
      <c r="S238" t="str">
        <f>IF(OR(O238="",I238=""),"",IF(I238=0,IF(O238=0,"OK","Majeur"),IF(ABS((O238-I238)/I238)&lt;=IFERROR(VLOOKUP(G238,$AJ7:AK9,2,FALSE),0.005),"OK",IF(ABS((O238-I238)/I238)&lt;=2*IFERROR(VLOOKUP(G238,$AJ7:AK9,2,FALSE),0.005),"Mineur","Majeur"))))</f>
        <v/>
      </c>
    </row>
    <row r="239" spans="12:19" x14ac:dyDescent="0.25">
      <c r="L239" t="str">
        <f t="shared" si="15"/>
        <v/>
      </c>
      <c r="M239" t="str">
        <f>IF(AND(ISNUMBER(J239),ISNUMBER(K239)),IF(ABS(K239-J239)&lt;=MAX($AH3,ABS($AH4*I239)),"Concordant","Divergent"),"")</f>
        <v/>
      </c>
      <c r="O239" t="str">
        <f t="shared" si="16"/>
        <v/>
      </c>
      <c r="P239" t="str">
        <f t="shared" si="17"/>
        <v/>
      </c>
      <c r="Q239" t="str">
        <f t="shared" si="18"/>
        <v/>
      </c>
      <c r="R239" t="str">
        <f t="shared" si="19"/>
        <v/>
      </c>
      <c r="S239" t="str">
        <f>IF(OR(O239="",I239=""),"",IF(I239=0,IF(O239=0,"OK","Majeur"),IF(ABS((O239-I239)/I239)&lt;=IFERROR(VLOOKUP(G239,$AJ7:AK9,2,FALSE),0.005),"OK",IF(ABS((O239-I239)/I239)&lt;=2*IFERROR(VLOOKUP(G239,$AJ7:AK9,2,FALSE),0.005),"Mineur","Majeur"))))</f>
        <v/>
      </c>
    </row>
    <row r="240" spans="12:19" x14ac:dyDescent="0.25">
      <c r="L240" t="str">
        <f t="shared" si="15"/>
        <v/>
      </c>
      <c r="M240" t="str">
        <f>IF(AND(ISNUMBER(J240),ISNUMBER(K240)),IF(ABS(K240-J240)&lt;=MAX($AH3,ABS($AH4*I240)),"Concordant","Divergent"),"")</f>
        <v/>
      </c>
      <c r="O240" t="str">
        <f t="shared" si="16"/>
        <v/>
      </c>
      <c r="P240" t="str">
        <f t="shared" si="17"/>
        <v/>
      </c>
      <c r="Q240" t="str">
        <f t="shared" si="18"/>
        <v/>
      </c>
      <c r="R240" t="str">
        <f t="shared" si="19"/>
        <v/>
      </c>
      <c r="S240" t="str">
        <f>IF(OR(O240="",I240=""),"",IF(I240=0,IF(O240=0,"OK","Majeur"),IF(ABS((O240-I240)/I240)&lt;=IFERROR(VLOOKUP(G240,$AJ7:AK9,2,FALSE),0.005),"OK",IF(ABS((O240-I240)/I240)&lt;=2*IFERROR(VLOOKUP(G240,$AJ7:AK9,2,FALSE),0.005),"Mineur","Majeur"))))</f>
        <v/>
      </c>
    </row>
    <row r="241" spans="12:19" x14ac:dyDescent="0.25">
      <c r="L241" t="str">
        <f t="shared" si="15"/>
        <v/>
      </c>
      <c r="M241" t="str">
        <f>IF(AND(ISNUMBER(J241),ISNUMBER(K241)),IF(ABS(K241-J241)&lt;=MAX($AH3,ABS($AH4*I241)),"Concordant","Divergent"),"")</f>
        <v/>
      </c>
      <c r="O241" t="str">
        <f t="shared" si="16"/>
        <v/>
      </c>
      <c r="P241" t="str">
        <f t="shared" si="17"/>
        <v/>
      </c>
      <c r="Q241" t="str">
        <f t="shared" si="18"/>
        <v/>
      </c>
      <c r="R241" t="str">
        <f t="shared" si="19"/>
        <v/>
      </c>
      <c r="S241" t="str">
        <f>IF(OR(O241="",I241=""),"",IF(I241=0,IF(O241=0,"OK","Majeur"),IF(ABS((O241-I241)/I241)&lt;=IFERROR(VLOOKUP(G241,$AJ7:AK9,2,FALSE),0.005),"OK",IF(ABS((O241-I241)/I241)&lt;=2*IFERROR(VLOOKUP(G241,$AJ7:AK9,2,FALSE),0.005),"Mineur","Majeur"))))</f>
        <v/>
      </c>
    </row>
    <row r="242" spans="12:19" x14ac:dyDescent="0.25">
      <c r="L242" t="str">
        <f t="shared" si="15"/>
        <v/>
      </c>
      <c r="M242" t="str">
        <f>IF(AND(ISNUMBER(J242),ISNUMBER(K242)),IF(ABS(K242-J242)&lt;=MAX($AH3,ABS($AH4*I242)),"Concordant","Divergent"),"")</f>
        <v/>
      </c>
      <c r="O242" t="str">
        <f t="shared" si="16"/>
        <v/>
      </c>
      <c r="P242" t="str">
        <f t="shared" si="17"/>
        <v/>
      </c>
      <c r="Q242" t="str">
        <f t="shared" si="18"/>
        <v/>
      </c>
      <c r="R242" t="str">
        <f t="shared" si="19"/>
        <v/>
      </c>
      <c r="S242" t="str">
        <f>IF(OR(O242="",I242=""),"",IF(I242=0,IF(O242=0,"OK","Majeur"),IF(ABS((O242-I242)/I242)&lt;=IFERROR(VLOOKUP(G242,$AJ7:AK9,2,FALSE),0.005),"OK",IF(ABS((O242-I242)/I242)&lt;=2*IFERROR(VLOOKUP(G242,$AJ7:AK9,2,FALSE),0.005),"Mineur","Majeur"))))</f>
        <v/>
      </c>
    </row>
    <row r="243" spans="12:19" x14ac:dyDescent="0.25">
      <c r="L243" t="str">
        <f t="shared" si="15"/>
        <v/>
      </c>
      <c r="M243" t="str">
        <f>IF(AND(ISNUMBER(J243),ISNUMBER(K243)),IF(ABS(K243-J243)&lt;=MAX($AH3,ABS($AH4*I243)),"Concordant","Divergent"),"")</f>
        <v/>
      </c>
      <c r="O243" t="str">
        <f t="shared" si="16"/>
        <v/>
      </c>
      <c r="P243" t="str">
        <f t="shared" si="17"/>
        <v/>
      </c>
      <c r="Q243" t="str">
        <f t="shared" si="18"/>
        <v/>
      </c>
      <c r="R243" t="str">
        <f t="shared" si="19"/>
        <v/>
      </c>
      <c r="S243" t="str">
        <f>IF(OR(O243="",I243=""),"",IF(I243=0,IF(O243=0,"OK","Majeur"),IF(ABS((O243-I243)/I243)&lt;=IFERROR(VLOOKUP(G243,$AJ7:AK9,2,FALSE),0.005),"OK",IF(ABS((O243-I243)/I243)&lt;=2*IFERROR(VLOOKUP(G243,$AJ7:AK9,2,FALSE),0.005),"Mineur","Majeur"))))</f>
        <v/>
      </c>
    </row>
    <row r="244" spans="12:19" x14ac:dyDescent="0.25">
      <c r="L244" t="str">
        <f t="shared" si="15"/>
        <v/>
      </c>
      <c r="M244" t="str">
        <f>IF(AND(ISNUMBER(J244),ISNUMBER(K244)),IF(ABS(K244-J244)&lt;=MAX($AH3,ABS($AH4*I244)),"Concordant","Divergent"),"")</f>
        <v/>
      </c>
      <c r="O244" t="str">
        <f t="shared" si="16"/>
        <v/>
      </c>
      <c r="P244" t="str">
        <f t="shared" si="17"/>
        <v/>
      </c>
      <c r="Q244" t="str">
        <f t="shared" si="18"/>
        <v/>
      </c>
      <c r="R244" t="str">
        <f t="shared" si="19"/>
        <v/>
      </c>
      <c r="S244" t="str">
        <f>IF(OR(O244="",I244=""),"",IF(I244=0,IF(O244=0,"OK","Majeur"),IF(ABS((O244-I244)/I244)&lt;=IFERROR(VLOOKUP(G244,$AJ7:AK9,2,FALSE),0.005),"OK",IF(ABS((O244-I244)/I244)&lt;=2*IFERROR(VLOOKUP(G244,$AJ7:AK9,2,FALSE),0.005),"Mineur","Majeur"))))</f>
        <v/>
      </c>
    </row>
    <row r="245" spans="12:19" x14ac:dyDescent="0.25">
      <c r="L245" t="str">
        <f t="shared" si="15"/>
        <v/>
      </c>
      <c r="M245" t="str">
        <f>IF(AND(ISNUMBER(J245),ISNUMBER(K245)),IF(ABS(K245-J245)&lt;=MAX($AH3,ABS($AH4*I245)),"Concordant","Divergent"),"")</f>
        <v/>
      </c>
      <c r="O245" t="str">
        <f t="shared" si="16"/>
        <v/>
      </c>
      <c r="P245" t="str">
        <f t="shared" si="17"/>
        <v/>
      </c>
      <c r="Q245" t="str">
        <f t="shared" si="18"/>
        <v/>
      </c>
      <c r="R245" t="str">
        <f t="shared" si="19"/>
        <v/>
      </c>
      <c r="S245" t="str">
        <f>IF(OR(O245="",I245=""),"",IF(I245=0,IF(O245=0,"OK","Majeur"),IF(ABS((O245-I245)/I245)&lt;=IFERROR(VLOOKUP(G245,$AJ7:AK9,2,FALSE),0.005),"OK",IF(ABS((O245-I245)/I245)&lt;=2*IFERROR(VLOOKUP(G245,$AJ7:AK9,2,FALSE),0.005),"Mineur","Majeur"))))</f>
        <v/>
      </c>
    </row>
    <row r="246" spans="12:19" x14ac:dyDescent="0.25">
      <c r="L246" t="str">
        <f t="shared" si="15"/>
        <v/>
      </c>
      <c r="M246" t="str">
        <f>IF(AND(ISNUMBER(J246),ISNUMBER(K246)),IF(ABS(K246-J246)&lt;=MAX($AH3,ABS($AH4*I246)),"Concordant","Divergent"),"")</f>
        <v/>
      </c>
      <c r="O246" t="str">
        <f t="shared" si="16"/>
        <v/>
      </c>
      <c r="P246" t="str">
        <f t="shared" si="17"/>
        <v/>
      </c>
      <c r="Q246" t="str">
        <f t="shared" si="18"/>
        <v/>
      </c>
      <c r="R246" t="str">
        <f t="shared" si="19"/>
        <v/>
      </c>
      <c r="S246" t="str">
        <f>IF(OR(O246="",I246=""),"",IF(I246=0,IF(O246=0,"OK","Majeur"),IF(ABS((O246-I246)/I246)&lt;=IFERROR(VLOOKUP(G246,$AJ7:AK9,2,FALSE),0.005),"OK",IF(ABS((O246-I246)/I246)&lt;=2*IFERROR(VLOOKUP(G246,$AJ7:AK9,2,FALSE),0.005),"Mineur","Majeur"))))</f>
        <v/>
      </c>
    </row>
    <row r="247" spans="12:19" x14ac:dyDescent="0.25">
      <c r="L247" t="str">
        <f t="shared" si="15"/>
        <v/>
      </c>
      <c r="M247" t="str">
        <f>IF(AND(ISNUMBER(J247),ISNUMBER(K247)),IF(ABS(K247-J247)&lt;=MAX($AH3,ABS($AH4*I247)),"Concordant","Divergent"),"")</f>
        <v/>
      </c>
      <c r="O247" t="str">
        <f t="shared" si="16"/>
        <v/>
      </c>
      <c r="P247" t="str">
        <f t="shared" si="17"/>
        <v/>
      </c>
      <c r="Q247" t="str">
        <f t="shared" si="18"/>
        <v/>
      </c>
      <c r="R247" t="str">
        <f t="shared" si="19"/>
        <v/>
      </c>
      <c r="S247" t="str">
        <f>IF(OR(O247="",I247=""),"",IF(I247=0,IF(O247=0,"OK","Majeur"),IF(ABS((O247-I247)/I247)&lt;=IFERROR(VLOOKUP(G247,$AJ7:AK9,2,FALSE),0.005),"OK",IF(ABS((O247-I247)/I247)&lt;=2*IFERROR(VLOOKUP(G247,$AJ7:AK9,2,FALSE),0.005),"Mineur","Majeur"))))</f>
        <v/>
      </c>
    </row>
    <row r="248" spans="12:19" x14ac:dyDescent="0.25">
      <c r="L248" t="str">
        <f t="shared" si="15"/>
        <v/>
      </c>
      <c r="M248" t="str">
        <f>IF(AND(ISNUMBER(J248),ISNUMBER(K248)),IF(ABS(K248-J248)&lt;=MAX($AH3,ABS($AH4*I248)),"Concordant","Divergent"),"")</f>
        <v/>
      </c>
      <c r="O248" t="str">
        <f t="shared" si="16"/>
        <v/>
      </c>
      <c r="P248" t="str">
        <f t="shared" si="17"/>
        <v/>
      </c>
      <c r="Q248" t="str">
        <f t="shared" si="18"/>
        <v/>
      </c>
      <c r="R248" t="str">
        <f t="shared" si="19"/>
        <v/>
      </c>
      <c r="S248" t="str">
        <f>IF(OR(O248="",I248=""),"",IF(I248=0,IF(O248=0,"OK","Majeur"),IF(ABS((O248-I248)/I248)&lt;=IFERROR(VLOOKUP(G248,$AJ7:AK9,2,FALSE),0.005),"OK",IF(ABS((O248-I248)/I248)&lt;=2*IFERROR(VLOOKUP(G248,$AJ7:AK9,2,FALSE),0.005),"Mineur","Majeur"))))</f>
        <v/>
      </c>
    </row>
    <row r="249" spans="12:19" x14ac:dyDescent="0.25">
      <c r="L249" t="str">
        <f t="shared" si="15"/>
        <v/>
      </c>
      <c r="M249" t="str">
        <f>IF(AND(ISNUMBER(J249),ISNUMBER(K249)),IF(ABS(K249-J249)&lt;=MAX($AH3,ABS($AH4*I249)),"Concordant","Divergent"),"")</f>
        <v/>
      </c>
      <c r="O249" t="str">
        <f t="shared" si="16"/>
        <v/>
      </c>
      <c r="P249" t="str">
        <f t="shared" si="17"/>
        <v/>
      </c>
      <c r="Q249" t="str">
        <f t="shared" si="18"/>
        <v/>
      </c>
      <c r="R249" t="str">
        <f t="shared" si="19"/>
        <v/>
      </c>
      <c r="S249" t="str">
        <f>IF(OR(O249="",I249=""),"",IF(I249=0,IF(O249=0,"OK","Majeur"),IF(ABS((O249-I249)/I249)&lt;=IFERROR(VLOOKUP(G249,$AJ7:AK9,2,FALSE),0.005),"OK",IF(ABS((O249-I249)/I249)&lt;=2*IFERROR(VLOOKUP(G249,$AJ7:AK9,2,FALSE),0.005),"Mineur","Majeur"))))</f>
        <v/>
      </c>
    </row>
    <row r="250" spans="12:19" x14ac:dyDescent="0.25">
      <c r="L250" t="str">
        <f t="shared" si="15"/>
        <v/>
      </c>
      <c r="M250" t="str">
        <f>IF(AND(ISNUMBER(J250),ISNUMBER(K250)),IF(ABS(K250-J250)&lt;=MAX($AH3,ABS($AH4*I250)),"Concordant","Divergent"),"")</f>
        <v/>
      </c>
      <c r="O250" t="str">
        <f t="shared" si="16"/>
        <v/>
      </c>
      <c r="P250" t="str">
        <f t="shared" si="17"/>
        <v/>
      </c>
      <c r="Q250" t="str">
        <f t="shared" si="18"/>
        <v/>
      </c>
      <c r="R250" t="str">
        <f t="shared" si="19"/>
        <v/>
      </c>
      <c r="S250" t="str">
        <f>IF(OR(O250="",I250=""),"",IF(I250=0,IF(O250=0,"OK","Majeur"),IF(ABS((O250-I250)/I250)&lt;=IFERROR(VLOOKUP(G250,$AJ7:AK9,2,FALSE),0.005),"OK",IF(ABS((O250-I250)/I250)&lt;=2*IFERROR(VLOOKUP(G250,$AJ7:AK9,2,FALSE),0.005),"Mineur","Majeur"))))</f>
        <v/>
      </c>
    </row>
    <row r="251" spans="12:19" x14ac:dyDescent="0.25">
      <c r="L251" t="str">
        <f t="shared" si="15"/>
        <v/>
      </c>
      <c r="M251" t="str">
        <f>IF(AND(ISNUMBER(J251),ISNUMBER(K251)),IF(ABS(K251-J251)&lt;=MAX($AH3,ABS($AH4*I251)),"Concordant","Divergent"),"")</f>
        <v/>
      </c>
      <c r="O251" t="str">
        <f t="shared" si="16"/>
        <v/>
      </c>
      <c r="P251" t="str">
        <f t="shared" si="17"/>
        <v/>
      </c>
      <c r="Q251" t="str">
        <f t="shared" si="18"/>
        <v/>
      </c>
      <c r="R251" t="str">
        <f t="shared" si="19"/>
        <v/>
      </c>
      <c r="S251" t="str">
        <f>IF(OR(O251="",I251=""),"",IF(I251=0,IF(O251=0,"OK","Majeur"),IF(ABS((O251-I251)/I251)&lt;=IFERROR(VLOOKUP(G251,$AJ7:AK9,2,FALSE),0.005),"OK",IF(ABS((O251-I251)/I251)&lt;=2*IFERROR(VLOOKUP(G251,$AJ7:AK9,2,FALSE),0.005),"Mineur","Majeur"))))</f>
        <v/>
      </c>
    </row>
    <row r="252" spans="12:19" x14ac:dyDescent="0.25">
      <c r="L252" t="str">
        <f t="shared" si="15"/>
        <v/>
      </c>
      <c r="M252" t="str">
        <f>IF(AND(ISNUMBER(J252),ISNUMBER(K252)),IF(ABS(K252-J252)&lt;=MAX($AH3,ABS($AH4*I252)),"Concordant","Divergent"),"")</f>
        <v/>
      </c>
      <c r="O252" t="str">
        <f t="shared" si="16"/>
        <v/>
      </c>
      <c r="P252" t="str">
        <f t="shared" si="17"/>
        <v/>
      </c>
      <c r="Q252" t="str">
        <f t="shared" si="18"/>
        <v/>
      </c>
      <c r="R252" t="str">
        <f t="shared" si="19"/>
        <v/>
      </c>
      <c r="S252" t="str">
        <f>IF(OR(O252="",I252=""),"",IF(I252=0,IF(O252=0,"OK","Majeur"),IF(ABS((O252-I252)/I252)&lt;=IFERROR(VLOOKUP(G252,$AJ7:AK9,2,FALSE),0.005),"OK",IF(ABS((O252-I252)/I252)&lt;=2*IFERROR(VLOOKUP(G252,$AJ7:AK9,2,FALSE),0.005),"Mineur","Majeur"))))</f>
        <v/>
      </c>
    </row>
    <row r="253" spans="12:19" x14ac:dyDescent="0.25">
      <c r="L253" t="str">
        <f t="shared" si="15"/>
        <v/>
      </c>
      <c r="M253" t="str">
        <f>IF(AND(ISNUMBER(J253),ISNUMBER(K253)),IF(ABS(K253-J253)&lt;=MAX($AH3,ABS($AH4*I253)),"Concordant","Divergent"),"")</f>
        <v/>
      </c>
      <c r="O253" t="str">
        <f t="shared" si="16"/>
        <v/>
      </c>
      <c r="P253" t="str">
        <f t="shared" si="17"/>
        <v/>
      </c>
      <c r="Q253" t="str">
        <f t="shared" si="18"/>
        <v/>
      </c>
      <c r="R253" t="str">
        <f t="shared" si="19"/>
        <v/>
      </c>
      <c r="S253" t="str">
        <f>IF(OR(O253="",I253=""),"",IF(I253=0,IF(O253=0,"OK","Majeur"),IF(ABS((O253-I253)/I253)&lt;=IFERROR(VLOOKUP(G253,$AJ7:AK9,2,FALSE),0.005),"OK",IF(ABS((O253-I253)/I253)&lt;=2*IFERROR(VLOOKUP(G253,$AJ7:AK9,2,FALSE),0.005),"Mineur","Majeur"))))</f>
        <v/>
      </c>
    </row>
    <row r="254" spans="12:19" x14ac:dyDescent="0.25">
      <c r="L254" t="str">
        <f t="shared" si="15"/>
        <v/>
      </c>
      <c r="M254" t="str">
        <f>IF(AND(ISNUMBER(J254),ISNUMBER(K254)),IF(ABS(K254-J254)&lt;=MAX($AH3,ABS($AH4*I254)),"Concordant","Divergent"),"")</f>
        <v/>
      </c>
      <c r="O254" t="str">
        <f t="shared" si="16"/>
        <v/>
      </c>
      <c r="P254" t="str">
        <f t="shared" si="17"/>
        <v/>
      </c>
      <c r="Q254" t="str">
        <f t="shared" si="18"/>
        <v/>
      </c>
      <c r="R254" t="str">
        <f t="shared" si="19"/>
        <v/>
      </c>
      <c r="S254" t="str">
        <f>IF(OR(O254="",I254=""),"",IF(I254=0,IF(O254=0,"OK","Majeur"),IF(ABS((O254-I254)/I254)&lt;=IFERROR(VLOOKUP(G254,$AJ7:AK9,2,FALSE),0.005),"OK",IF(ABS((O254-I254)/I254)&lt;=2*IFERROR(VLOOKUP(G254,$AJ7:AK9,2,FALSE),0.005),"Mineur","Majeur"))))</f>
        <v/>
      </c>
    </row>
    <row r="255" spans="12:19" x14ac:dyDescent="0.25">
      <c r="L255" t="str">
        <f t="shared" si="15"/>
        <v/>
      </c>
      <c r="M255" t="str">
        <f>IF(AND(ISNUMBER(J255),ISNUMBER(K255)),IF(ABS(K255-J255)&lt;=MAX($AH3,ABS($AH4*I255)),"Concordant","Divergent"),"")</f>
        <v/>
      </c>
      <c r="O255" t="str">
        <f t="shared" si="16"/>
        <v/>
      </c>
      <c r="P255" t="str">
        <f t="shared" si="17"/>
        <v/>
      </c>
      <c r="Q255" t="str">
        <f t="shared" si="18"/>
        <v/>
      </c>
      <c r="R255" t="str">
        <f t="shared" si="19"/>
        <v/>
      </c>
      <c r="S255" t="str">
        <f>IF(OR(O255="",I255=""),"",IF(I255=0,IF(O255=0,"OK","Majeur"),IF(ABS((O255-I255)/I255)&lt;=IFERROR(VLOOKUP(G255,$AJ7:AK9,2,FALSE),0.005),"OK",IF(ABS((O255-I255)/I255)&lt;=2*IFERROR(VLOOKUP(G255,$AJ7:AK9,2,FALSE),0.005),"Mineur","Majeur"))))</f>
        <v/>
      </c>
    </row>
    <row r="256" spans="12:19" x14ac:dyDescent="0.25">
      <c r="L256" t="str">
        <f t="shared" si="15"/>
        <v/>
      </c>
      <c r="M256" t="str">
        <f>IF(AND(ISNUMBER(J256),ISNUMBER(K256)),IF(ABS(K256-J256)&lt;=MAX($AH3,ABS($AH4*I256)),"Concordant","Divergent"),"")</f>
        <v/>
      </c>
      <c r="O256" t="str">
        <f t="shared" si="16"/>
        <v/>
      </c>
      <c r="P256" t="str">
        <f t="shared" si="17"/>
        <v/>
      </c>
      <c r="Q256" t="str">
        <f t="shared" si="18"/>
        <v/>
      </c>
      <c r="R256" t="str">
        <f t="shared" si="19"/>
        <v/>
      </c>
      <c r="S256" t="str">
        <f>IF(OR(O256="",I256=""),"",IF(I256=0,IF(O256=0,"OK","Majeur"),IF(ABS((O256-I256)/I256)&lt;=IFERROR(VLOOKUP(G256,$AJ7:AK9,2,FALSE),0.005),"OK",IF(ABS((O256-I256)/I256)&lt;=2*IFERROR(VLOOKUP(G256,$AJ7:AK9,2,FALSE),0.005),"Mineur","Majeur"))))</f>
        <v/>
      </c>
    </row>
    <row r="257" spans="12:19" x14ac:dyDescent="0.25">
      <c r="L257" t="str">
        <f t="shared" si="15"/>
        <v/>
      </c>
      <c r="M257" t="str">
        <f>IF(AND(ISNUMBER(J257),ISNUMBER(K257)),IF(ABS(K257-J257)&lt;=MAX($AH3,ABS($AH4*I257)),"Concordant","Divergent"),"")</f>
        <v/>
      </c>
      <c r="O257" t="str">
        <f t="shared" si="16"/>
        <v/>
      </c>
      <c r="P257" t="str">
        <f t="shared" si="17"/>
        <v/>
      </c>
      <c r="Q257" t="str">
        <f t="shared" si="18"/>
        <v/>
      </c>
      <c r="R257" t="str">
        <f t="shared" si="19"/>
        <v/>
      </c>
      <c r="S257" t="str">
        <f>IF(OR(O257="",I257=""),"",IF(I257=0,IF(O257=0,"OK","Majeur"),IF(ABS((O257-I257)/I257)&lt;=IFERROR(VLOOKUP(G257,$AJ7:AK9,2,FALSE),0.005),"OK",IF(ABS((O257-I257)/I257)&lt;=2*IFERROR(VLOOKUP(G257,$AJ7:AK9,2,FALSE),0.005),"Mineur","Majeur"))))</f>
        <v/>
      </c>
    </row>
    <row r="258" spans="12:19" x14ac:dyDescent="0.25">
      <c r="L258" t="str">
        <f t="shared" si="15"/>
        <v/>
      </c>
      <c r="M258" t="str">
        <f>IF(AND(ISNUMBER(J258),ISNUMBER(K258)),IF(ABS(K258-J258)&lt;=MAX($AH3,ABS($AH4*I258)),"Concordant","Divergent"),"")</f>
        <v/>
      </c>
      <c r="O258" t="str">
        <f t="shared" si="16"/>
        <v/>
      </c>
      <c r="P258" t="str">
        <f t="shared" si="17"/>
        <v/>
      </c>
      <c r="Q258" t="str">
        <f t="shared" si="18"/>
        <v/>
      </c>
      <c r="R258" t="str">
        <f t="shared" si="19"/>
        <v/>
      </c>
      <c r="S258" t="str">
        <f>IF(OR(O258="",I258=""),"",IF(I258=0,IF(O258=0,"OK","Majeur"),IF(ABS((O258-I258)/I258)&lt;=IFERROR(VLOOKUP(G258,$AJ7:AK9,2,FALSE),0.005),"OK",IF(ABS((O258-I258)/I258)&lt;=2*IFERROR(VLOOKUP(G258,$AJ7:AK9,2,FALSE),0.005),"Mineur","Majeur"))))</f>
        <v/>
      </c>
    </row>
    <row r="259" spans="12:19" x14ac:dyDescent="0.25">
      <c r="L259" t="str">
        <f t="shared" ref="L259:L322" si="20">IF(AND(ISNUMBER(J259),ISNUMBER(K259)),K259-J259,"")</f>
        <v/>
      </c>
      <c r="M259" t="str">
        <f>IF(AND(ISNUMBER(J259),ISNUMBER(K259)),IF(ABS(K259-J259)&lt;=MAX($AH3,ABS($AH4*I259)),"Concordant","Divergent"),"")</f>
        <v/>
      </c>
      <c r="O259" t="str">
        <f t="shared" ref="O259:O322" si="21">IF(AND(ISNUMBER(J259),ISNUMBER(K259)),IF(M259="Concordant",ROUND(AVERAGE(J259,K259),3),IF(NOT(ISBLANK(N259)),N259,"")),IF(NOT(ISBLANK(N259)),N259,""))</f>
        <v/>
      </c>
      <c r="P259" t="str">
        <f t="shared" ref="P259:P322" si="22">IF(ISNUMBER(O259),O259-I259,"")</f>
        <v/>
      </c>
      <c r="Q259" t="str">
        <f t="shared" ref="Q259:Q322" si="23">IF(AND(ISNUMBER(P259),I259&lt;&gt;0),P259/I259,IF(AND(I259=0,ISNUMBER(O259)),1,""))</f>
        <v/>
      </c>
      <c r="R259" t="str">
        <f t="shared" ref="R259:R322" si="24">IF(ISNUMBER(P259),P259*H259,"")</f>
        <v/>
      </c>
      <c r="S259" t="str">
        <f>IF(OR(O259="",I259=""),"",IF(I259=0,IF(O259=0,"OK","Majeur"),IF(ABS((O259-I259)/I259)&lt;=IFERROR(VLOOKUP(G259,$AJ7:AK9,2,FALSE),0.005),"OK",IF(ABS((O259-I259)/I259)&lt;=2*IFERROR(VLOOKUP(G259,$AJ7:AK9,2,FALSE),0.005),"Mineur","Majeur"))))</f>
        <v/>
      </c>
    </row>
    <row r="260" spans="12:19" x14ac:dyDescent="0.25">
      <c r="L260" t="str">
        <f t="shared" si="20"/>
        <v/>
      </c>
      <c r="M260" t="str">
        <f>IF(AND(ISNUMBER(J260),ISNUMBER(K260)),IF(ABS(K260-J260)&lt;=MAX($AH3,ABS($AH4*I260)),"Concordant","Divergent"),"")</f>
        <v/>
      </c>
      <c r="O260" t="str">
        <f t="shared" si="21"/>
        <v/>
      </c>
      <c r="P260" t="str">
        <f t="shared" si="22"/>
        <v/>
      </c>
      <c r="Q260" t="str">
        <f t="shared" si="23"/>
        <v/>
      </c>
      <c r="R260" t="str">
        <f t="shared" si="24"/>
        <v/>
      </c>
      <c r="S260" t="str">
        <f>IF(OR(O260="",I260=""),"",IF(I260=0,IF(O260=0,"OK","Majeur"),IF(ABS((O260-I260)/I260)&lt;=IFERROR(VLOOKUP(G260,$AJ7:AK9,2,FALSE),0.005),"OK",IF(ABS((O260-I260)/I260)&lt;=2*IFERROR(VLOOKUP(G260,$AJ7:AK9,2,FALSE),0.005),"Mineur","Majeur"))))</f>
        <v/>
      </c>
    </row>
    <row r="261" spans="12:19" x14ac:dyDescent="0.25">
      <c r="L261" t="str">
        <f t="shared" si="20"/>
        <v/>
      </c>
      <c r="M261" t="str">
        <f>IF(AND(ISNUMBER(J261),ISNUMBER(K261)),IF(ABS(K261-J261)&lt;=MAX($AH3,ABS($AH4*I261)),"Concordant","Divergent"),"")</f>
        <v/>
      </c>
      <c r="O261" t="str">
        <f t="shared" si="21"/>
        <v/>
      </c>
      <c r="P261" t="str">
        <f t="shared" si="22"/>
        <v/>
      </c>
      <c r="Q261" t="str">
        <f t="shared" si="23"/>
        <v/>
      </c>
      <c r="R261" t="str">
        <f t="shared" si="24"/>
        <v/>
      </c>
      <c r="S261" t="str">
        <f>IF(OR(O261="",I261=""),"",IF(I261=0,IF(O261=0,"OK","Majeur"),IF(ABS((O261-I261)/I261)&lt;=IFERROR(VLOOKUP(G261,$AJ7:AK9,2,FALSE),0.005),"OK",IF(ABS((O261-I261)/I261)&lt;=2*IFERROR(VLOOKUP(G261,$AJ7:AK9,2,FALSE),0.005),"Mineur","Majeur"))))</f>
        <v/>
      </c>
    </row>
    <row r="262" spans="12:19" x14ac:dyDescent="0.25">
      <c r="L262" t="str">
        <f t="shared" si="20"/>
        <v/>
      </c>
      <c r="M262" t="str">
        <f>IF(AND(ISNUMBER(J262),ISNUMBER(K262)),IF(ABS(K262-J262)&lt;=MAX($AH3,ABS($AH4*I262)),"Concordant","Divergent"),"")</f>
        <v/>
      </c>
      <c r="O262" t="str">
        <f t="shared" si="21"/>
        <v/>
      </c>
      <c r="P262" t="str">
        <f t="shared" si="22"/>
        <v/>
      </c>
      <c r="Q262" t="str">
        <f t="shared" si="23"/>
        <v/>
      </c>
      <c r="R262" t="str">
        <f t="shared" si="24"/>
        <v/>
      </c>
      <c r="S262" t="str">
        <f>IF(OR(O262="",I262=""),"",IF(I262=0,IF(O262=0,"OK","Majeur"),IF(ABS((O262-I262)/I262)&lt;=IFERROR(VLOOKUP(G262,$AJ7:AK9,2,FALSE),0.005),"OK",IF(ABS((O262-I262)/I262)&lt;=2*IFERROR(VLOOKUP(G262,$AJ7:AK9,2,FALSE),0.005),"Mineur","Majeur"))))</f>
        <v/>
      </c>
    </row>
    <row r="263" spans="12:19" x14ac:dyDescent="0.25">
      <c r="L263" t="str">
        <f t="shared" si="20"/>
        <v/>
      </c>
      <c r="M263" t="str">
        <f>IF(AND(ISNUMBER(J263),ISNUMBER(K263)),IF(ABS(K263-J263)&lt;=MAX($AH3,ABS($AH4*I263)),"Concordant","Divergent"),"")</f>
        <v/>
      </c>
      <c r="O263" t="str">
        <f t="shared" si="21"/>
        <v/>
      </c>
      <c r="P263" t="str">
        <f t="shared" si="22"/>
        <v/>
      </c>
      <c r="Q263" t="str">
        <f t="shared" si="23"/>
        <v/>
      </c>
      <c r="R263" t="str">
        <f t="shared" si="24"/>
        <v/>
      </c>
      <c r="S263" t="str">
        <f>IF(OR(O263="",I263=""),"",IF(I263=0,IF(O263=0,"OK","Majeur"),IF(ABS((O263-I263)/I263)&lt;=IFERROR(VLOOKUP(G263,$AJ7:AK9,2,FALSE),0.005),"OK",IF(ABS((O263-I263)/I263)&lt;=2*IFERROR(VLOOKUP(G263,$AJ7:AK9,2,FALSE),0.005),"Mineur","Majeur"))))</f>
        <v/>
      </c>
    </row>
    <row r="264" spans="12:19" x14ac:dyDescent="0.25">
      <c r="L264" t="str">
        <f t="shared" si="20"/>
        <v/>
      </c>
      <c r="M264" t="str">
        <f>IF(AND(ISNUMBER(J264),ISNUMBER(K264)),IF(ABS(K264-J264)&lt;=MAX($AH3,ABS($AH4*I264)),"Concordant","Divergent"),"")</f>
        <v/>
      </c>
      <c r="O264" t="str">
        <f t="shared" si="21"/>
        <v/>
      </c>
      <c r="P264" t="str">
        <f t="shared" si="22"/>
        <v/>
      </c>
      <c r="Q264" t="str">
        <f t="shared" si="23"/>
        <v/>
      </c>
      <c r="R264" t="str">
        <f t="shared" si="24"/>
        <v/>
      </c>
      <c r="S264" t="str">
        <f>IF(OR(O264="",I264=""),"",IF(I264=0,IF(O264=0,"OK","Majeur"),IF(ABS((O264-I264)/I264)&lt;=IFERROR(VLOOKUP(G264,$AJ7:AK9,2,FALSE),0.005),"OK",IF(ABS((O264-I264)/I264)&lt;=2*IFERROR(VLOOKUP(G264,$AJ7:AK9,2,FALSE),0.005),"Mineur","Majeur"))))</f>
        <v/>
      </c>
    </row>
    <row r="265" spans="12:19" x14ac:dyDescent="0.25">
      <c r="L265" t="str">
        <f t="shared" si="20"/>
        <v/>
      </c>
      <c r="M265" t="str">
        <f>IF(AND(ISNUMBER(J265),ISNUMBER(K265)),IF(ABS(K265-J265)&lt;=MAX($AH3,ABS($AH4*I265)),"Concordant","Divergent"),"")</f>
        <v/>
      </c>
      <c r="O265" t="str">
        <f t="shared" si="21"/>
        <v/>
      </c>
      <c r="P265" t="str">
        <f t="shared" si="22"/>
        <v/>
      </c>
      <c r="Q265" t="str">
        <f t="shared" si="23"/>
        <v/>
      </c>
      <c r="R265" t="str">
        <f t="shared" si="24"/>
        <v/>
      </c>
      <c r="S265" t="str">
        <f>IF(OR(O265="",I265=""),"",IF(I265=0,IF(O265=0,"OK","Majeur"),IF(ABS((O265-I265)/I265)&lt;=IFERROR(VLOOKUP(G265,$AJ7:AK9,2,FALSE),0.005),"OK",IF(ABS((O265-I265)/I265)&lt;=2*IFERROR(VLOOKUP(G265,$AJ7:AK9,2,FALSE),0.005),"Mineur","Majeur"))))</f>
        <v/>
      </c>
    </row>
    <row r="266" spans="12:19" x14ac:dyDescent="0.25">
      <c r="L266" t="str">
        <f t="shared" si="20"/>
        <v/>
      </c>
      <c r="M266" t="str">
        <f>IF(AND(ISNUMBER(J266),ISNUMBER(K266)),IF(ABS(K266-J266)&lt;=MAX($AH3,ABS($AH4*I266)),"Concordant","Divergent"),"")</f>
        <v/>
      </c>
      <c r="O266" t="str">
        <f t="shared" si="21"/>
        <v/>
      </c>
      <c r="P266" t="str">
        <f t="shared" si="22"/>
        <v/>
      </c>
      <c r="Q266" t="str">
        <f t="shared" si="23"/>
        <v/>
      </c>
      <c r="R266" t="str">
        <f t="shared" si="24"/>
        <v/>
      </c>
      <c r="S266" t="str">
        <f>IF(OR(O266="",I266=""),"",IF(I266=0,IF(O266=0,"OK","Majeur"),IF(ABS((O266-I266)/I266)&lt;=IFERROR(VLOOKUP(G266,$AJ7:AK9,2,FALSE),0.005),"OK",IF(ABS((O266-I266)/I266)&lt;=2*IFERROR(VLOOKUP(G266,$AJ7:AK9,2,FALSE),0.005),"Mineur","Majeur"))))</f>
        <v/>
      </c>
    </row>
    <row r="267" spans="12:19" x14ac:dyDescent="0.25">
      <c r="L267" t="str">
        <f t="shared" si="20"/>
        <v/>
      </c>
      <c r="M267" t="str">
        <f>IF(AND(ISNUMBER(J267),ISNUMBER(K267)),IF(ABS(K267-J267)&lt;=MAX($AH3,ABS($AH4*I267)),"Concordant","Divergent"),"")</f>
        <v/>
      </c>
      <c r="O267" t="str">
        <f t="shared" si="21"/>
        <v/>
      </c>
      <c r="P267" t="str">
        <f t="shared" si="22"/>
        <v/>
      </c>
      <c r="Q267" t="str">
        <f t="shared" si="23"/>
        <v/>
      </c>
      <c r="R267" t="str">
        <f t="shared" si="24"/>
        <v/>
      </c>
      <c r="S267" t="str">
        <f>IF(OR(O267="",I267=""),"",IF(I267=0,IF(O267=0,"OK","Majeur"),IF(ABS((O267-I267)/I267)&lt;=IFERROR(VLOOKUP(G267,$AJ7:AK9,2,FALSE),0.005),"OK",IF(ABS((O267-I267)/I267)&lt;=2*IFERROR(VLOOKUP(G267,$AJ7:AK9,2,FALSE),0.005),"Mineur","Majeur"))))</f>
        <v/>
      </c>
    </row>
    <row r="268" spans="12:19" x14ac:dyDescent="0.25">
      <c r="L268" t="str">
        <f t="shared" si="20"/>
        <v/>
      </c>
      <c r="M268" t="str">
        <f>IF(AND(ISNUMBER(J268),ISNUMBER(K268)),IF(ABS(K268-J268)&lt;=MAX($AH3,ABS($AH4*I268)),"Concordant","Divergent"),"")</f>
        <v/>
      </c>
      <c r="O268" t="str">
        <f t="shared" si="21"/>
        <v/>
      </c>
      <c r="P268" t="str">
        <f t="shared" si="22"/>
        <v/>
      </c>
      <c r="Q268" t="str">
        <f t="shared" si="23"/>
        <v/>
      </c>
      <c r="R268" t="str">
        <f t="shared" si="24"/>
        <v/>
      </c>
      <c r="S268" t="str">
        <f>IF(OR(O268="",I268=""),"",IF(I268=0,IF(O268=0,"OK","Majeur"),IF(ABS((O268-I268)/I268)&lt;=IFERROR(VLOOKUP(G268,$AJ7:AK9,2,FALSE),0.005),"OK",IF(ABS((O268-I268)/I268)&lt;=2*IFERROR(VLOOKUP(G268,$AJ7:AK9,2,FALSE),0.005),"Mineur","Majeur"))))</f>
        <v/>
      </c>
    </row>
    <row r="269" spans="12:19" x14ac:dyDescent="0.25">
      <c r="L269" t="str">
        <f t="shared" si="20"/>
        <v/>
      </c>
      <c r="M269" t="str">
        <f>IF(AND(ISNUMBER(J269),ISNUMBER(K269)),IF(ABS(K269-J269)&lt;=MAX($AH3,ABS($AH4*I269)),"Concordant","Divergent"),"")</f>
        <v/>
      </c>
      <c r="O269" t="str">
        <f t="shared" si="21"/>
        <v/>
      </c>
      <c r="P269" t="str">
        <f t="shared" si="22"/>
        <v/>
      </c>
      <c r="Q269" t="str">
        <f t="shared" si="23"/>
        <v/>
      </c>
      <c r="R269" t="str">
        <f t="shared" si="24"/>
        <v/>
      </c>
      <c r="S269" t="str">
        <f>IF(OR(O269="",I269=""),"",IF(I269=0,IF(O269=0,"OK","Majeur"),IF(ABS((O269-I269)/I269)&lt;=IFERROR(VLOOKUP(G269,$AJ7:AK9,2,FALSE),0.005),"OK",IF(ABS((O269-I269)/I269)&lt;=2*IFERROR(VLOOKUP(G269,$AJ7:AK9,2,FALSE),0.005),"Mineur","Majeur"))))</f>
        <v/>
      </c>
    </row>
    <row r="270" spans="12:19" x14ac:dyDescent="0.25">
      <c r="L270" t="str">
        <f t="shared" si="20"/>
        <v/>
      </c>
      <c r="M270" t="str">
        <f>IF(AND(ISNUMBER(J270),ISNUMBER(K270)),IF(ABS(K270-J270)&lt;=MAX($AH3,ABS($AH4*I270)),"Concordant","Divergent"),"")</f>
        <v/>
      </c>
      <c r="O270" t="str">
        <f t="shared" si="21"/>
        <v/>
      </c>
      <c r="P270" t="str">
        <f t="shared" si="22"/>
        <v/>
      </c>
      <c r="Q270" t="str">
        <f t="shared" si="23"/>
        <v/>
      </c>
      <c r="R270" t="str">
        <f t="shared" si="24"/>
        <v/>
      </c>
      <c r="S270" t="str">
        <f>IF(OR(O270="",I270=""),"",IF(I270=0,IF(O270=0,"OK","Majeur"),IF(ABS((O270-I270)/I270)&lt;=IFERROR(VLOOKUP(G270,$AJ7:AK9,2,FALSE),0.005),"OK",IF(ABS((O270-I270)/I270)&lt;=2*IFERROR(VLOOKUP(G270,$AJ7:AK9,2,FALSE),0.005),"Mineur","Majeur"))))</f>
        <v/>
      </c>
    </row>
    <row r="271" spans="12:19" x14ac:dyDescent="0.25">
      <c r="L271" t="str">
        <f t="shared" si="20"/>
        <v/>
      </c>
      <c r="M271" t="str">
        <f>IF(AND(ISNUMBER(J271),ISNUMBER(K271)),IF(ABS(K271-J271)&lt;=MAX($AH3,ABS($AH4*I271)),"Concordant","Divergent"),"")</f>
        <v/>
      </c>
      <c r="O271" t="str">
        <f t="shared" si="21"/>
        <v/>
      </c>
      <c r="P271" t="str">
        <f t="shared" si="22"/>
        <v/>
      </c>
      <c r="Q271" t="str">
        <f t="shared" si="23"/>
        <v/>
      </c>
      <c r="R271" t="str">
        <f t="shared" si="24"/>
        <v/>
      </c>
      <c r="S271" t="str">
        <f>IF(OR(O271="",I271=""),"",IF(I271=0,IF(O271=0,"OK","Majeur"),IF(ABS((O271-I271)/I271)&lt;=IFERROR(VLOOKUP(G271,$AJ7:AK9,2,FALSE),0.005),"OK",IF(ABS((O271-I271)/I271)&lt;=2*IFERROR(VLOOKUP(G271,$AJ7:AK9,2,FALSE),0.005),"Mineur","Majeur"))))</f>
        <v/>
      </c>
    </row>
    <row r="272" spans="12:19" x14ac:dyDescent="0.25">
      <c r="L272" t="str">
        <f t="shared" si="20"/>
        <v/>
      </c>
      <c r="M272" t="str">
        <f>IF(AND(ISNUMBER(J272),ISNUMBER(K272)),IF(ABS(K272-J272)&lt;=MAX($AH3,ABS($AH4*I272)),"Concordant","Divergent"),"")</f>
        <v/>
      </c>
      <c r="O272" t="str">
        <f t="shared" si="21"/>
        <v/>
      </c>
      <c r="P272" t="str">
        <f t="shared" si="22"/>
        <v/>
      </c>
      <c r="Q272" t="str">
        <f t="shared" si="23"/>
        <v/>
      </c>
      <c r="R272" t="str">
        <f t="shared" si="24"/>
        <v/>
      </c>
      <c r="S272" t="str">
        <f>IF(OR(O272="",I272=""),"",IF(I272=0,IF(O272=0,"OK","Majeur"),IF(ABS((O272-I272)/I272)&lt;=IFERROR(VLOOKUP(G272,$AJ7:AK9,2,FALSE),0.005),"OK",IF(ABS((O272-I272)/I272)&lt;=2*IFERROR(VLOOKUP(G272,$AJ7:AK9,2,FALSE),0.005),"Mineur","Majeur"))))</f>
        <v/>
      </c>
    </row>
    <row r="273" spans="12:19" x14ac:dyDescent="0.25">
      <c r="L273" t="str">
        <f t="shared" si="20"/>
        <v/>
      </c>
      <c r="M273" t="str">
        <f>IF(AND(ISNUMBER(J273),ISNUMBER(K273)),IF(ABS(K273-J273)&lt;=MAX($AH3,ABS($AH4*I273)),"Concordant","Divergent"),"")</f>
        <v/>
      </c>
      <c r="O273" t="str">
        <f t="shared" si="21"/>
        <v/>
      </c>
      <c r="P273" t="str">
        <f t="shared" si="22"/>
        <v/>
      </c>
      <c r="Q273" t="str">
        <f t="shared" si="23"/>
        <v/>
      </c>
      <c r="R273" t="str">
        <f t="shared" si="24"/>
        <v/>
      </c>
      <c r="S273" t="str">
        <f>IF(OR(O273="",I273=""),"",IF(I273=0,IF(O273=0,"OK","Majeur"),IF(ABS((O273-I273)/I273)&lt;=IFERROR(VLOOKUP(G273,$AJ7:AK9,2,FALSE),0.005),"OK",IF(ABS((O273-I273)/I273)&lt;=2*IFERROR(VLOOKUP(G273,$AJ7:AK9,2,FALSE),0.005),"Mineur","Majeur"))))</f>
        <v/>
      </c>
    </row>
    <row r="274" spans="12:19" x14ac:dyDescent="0.25">
      <c r="L274" t="str">
        <f t="shared" si="20"/>
        <v/>
      </c>
      <c r="M274" t="str">
        <f>IF(AND(ISNUMBER(J274),ISNUMBER(K274)),IF(ABS(K274-J274)&lt;=MAX($AH3,ABS($AH4*I274)),"Concordant","Divergent"),"")</f>
        <v/>
      </c>
      <c r="O274" t="str">
        <f t="shared" si="21"/>
        <v/>
      </c>
      <c r="P274" t="str">
        <f t="shared" si="22"/>
        <v/>
      </c>
      <c r="Q274" t="str">
        <f t="shared" si="23"/>
        <v/>
      </c>
      <c r="R274" t="str">
        <f t="shared" si="24"/>
        <v/>
      </c>
      <c r="S274" t="str">
        <f>IF(OR(O274="",I274=""),"",IF(I274=0,IF(O274=0,"OK","Majeur"),IF(ABS((O274-I274)/I274)&lt;=IFERROR(VLOOKUP(G274,$AJ7:AK9,2,FALSE),0.005),"OK",IF(ABS((O274-I274)/I274)&lt;=2*IFERROR(VLOOKUP(G274,$AJ7:AK9,2,FALSE),0.005),"Mineur","Majeur"))))</f>
        <v/>
      </c>
    </row>
    <row r="275" spans="12:19" x14ac:dyDescent="0.25">
      <c r="L275" t="str">
        <f t="shared" si="20"/>
        <v/>
      </c>
      <c r="M275" t="str">
        <f>IF(AND(ISNUMBER(J275),ISNUMBER(K275)),IF(ABS(K275-J275)&lt;=MAX($AH3,ABS($AH4*I275)),"Concordant","Divergent"),"")</f>
        <v/>
      </c>
      <c r="O275" t="str">
        <f t="shared" si="21"/>
        <v/>
      </c>
      <c r="P275" t="str">
        <f t="shared" si="22"/>
        <v/>
      </c>
      <c r="Q275" t="str">
        <f t="shared" si="23"/>
        <v/>
      </c>
      <c r="R275" t="str">
        <f t="shared" si="24"/>
        <v/>
      </c>
      <c r="S275" t="str">
        <f>IF(OR(O275="",I275=""),"",IF(I275=0,IF(O275=0,"OK","Majeur"),IF(ABS((O275-I275)/I275)&lt;=IFERROR(VLOOKUP(G275,$AJ7:AK9,2,FALSE),0.005),"OK",IF(ABS((O275-I275)/I275)&lt;=2*IFERROR(VLOOKUP(G275,$AJ7:AK9,2,FALSE),0.005),"Mineur","Majeur"))))</f>
        <v/>
      </c>
    </row>
    <row r="276" spans="12:19" x14ac:dyDescent="0.25">
      <c r="L276" t="str">
        <f t="shared" si="20"/>
        <v/>
      </c>
      <c r="M276" t="str">
        <f>IF(AND(ISNUMBER(J276),ISNUMBER(K276)),IF(ABS(K276-J276)&lt;=MAX($AH3,ABS($AH4*I276)),"Concordant","Divergent"),"")</f>
        <v/>
      </c>
      <c r="O276" t="str">
        <f t="shared" si="21"/>
        <v/>
      </c>
      <c r="P276" t="str">
        <f t="shared" si="22"/>
        <v/>
      </c>
      <c r="Q276" t="str">
        <f t="shared" si="23"/>
        <v/>
      </c>
      <c r="R276" t="str">
        <f t="shared" si="24"/>
        <v/>
      </c>
      <c r="S276" t="str">
        <f>IF(OR(O276="",I276=""),"",IF(I276=0,IF(O276=0,"OK","Majeur"),IF(ABS((O276-I276)/I276)&lt;=IFERROR(VLOOKUP(G276,$AJ7:AK9,2,FALSE),0.005),"OK",IF(ABS((O276-I276)/I276)&lt;=2*IFERROR(VLOOKUP(G276,$AJ7:AK9,2,FALSE),0.005),"Mineur","Majeur"))))</f>
        <v/>
      </c>
    </row>
    <row r="277" spans="12:19" x14ac:dyDescent="0.25">
      <c r="L277" t="str">
        <f t="shared" si="20"/>
        <v/>
      </c>
      <c r="M277" t="str">
        <f>IF(AND(ISNUMBER(J277),ISNUMBER(K277)),IF(ABS(K277-J277)&lt;=MAX($AH3,ABS($AH4*I277)),"Concordant","Divergent"),"")</f>
        <v/>
      </c>
      <c r="O277" t="str">
        <f t="shared" si="21"/>
        <v/>
      </c>
      <c r="P277" t="str">
        <f t="shared" si="22"/>
        <v/>
      </c>
      <c r="Q277" t="str">
        <f t="shared" si="23"/>
        <v/>
      </c>
      <c r="R277" t="str">
        <f t="shared" si="24"/>
        <v/>
      </c>
      <c r="S277" t="str">
        <f>IF(OR(O277="",I277=""),"",IF(I277=0,IF(O277=0,"OK","Majeur"),IF(ABS((O277-I277)/I277)&lt;=IFERROR(VLOOKUP(G277,$AJ7:AK9,2,FALSE),0.005),"OK",IF(ABS((O277-I277)/I277)&lt;=2*IFERROR(VLOOKUP(G277,$AJ7:AK9,2,FALSE),0.005),"Mineur","Majeur"))))</f>
        <v/>
      </c>
    </row>
    <row r="278" spans="12:19" x14ac:dyDescent="0.25">
      <c r="L278" t="str">
        <f t="shared" si="20"/>
        <v/>
      </c>
      <c r="M278" t="str">
        <f>IF(AND(ISNUMBER(J278),ISNUMBER(K278)),IF(ABS(K278-J278)&lt;=MAX($AH3,ABS($AH4*I278)),"Concordant","Divergent"),"")</f>
        <v/>
      </c>
      <c r="O278" t="str">
        <f t="shared" si="21"/>
        <v/>
      </c>
      <c r="P278" t="str">
        <f t="shared" si="22"/>
        <v/>
      </c>
      <c r="Q278" t="str">
        <f t="shared" si="23"/>
        <v/>
      </c>
      <c r="R278" t="str">
        <f t="shared" si="24"/>
        <v/>
      </c>
      <c r="S278" t="str">
        <f>IF(OR(O278="",I278=""),"",IF(I278=0,IF(O278=0,"OK","Majeur"),IF(ABS((O278-I278)/I278)&lt;=IFERROR(VLOOKUP(G278,$AJ7:AK9,2,FALSE),0.005),"OK",IF(ABS((O278-I278)/I278)&lt;=2*IFERROR(VLOOKUP(G278,$AJ7:AK9,2,FALSE),0.005),"Mineur","Majeur"))))</f>
        <v/>
      </c>
    </row>
    <row r="279" spans="12:19" x14ac:dyDescent="0.25">
      <c r="L279" t="str">
        <f t="shared" si="20"/>
        <v/>
      </c>
      <c r="M279" t="str">
        <f>IF(AND(ISNUMBER(J279),ISNUMBER(K279)),IF(ABS(K279-J279)&lt;=MAX($AH3,ABS($AH4*I279)),"Concordant","Divergent"),"")</f>
        <v/>
      </c>
      <c r="O279" t="str">
        <f t="shared" si="21"/>
        <v/>
      </c>
      <c r="P279" t="str">
        <f t="shared" si="22"/>
        <v/>
      </c>
      <c r="Q279" t="str">
        <f t="shared" si="23"/>
        <v/>
      </c>
      <c r="R279" t="str">
        <f t="shared" si="24"/>
        <v/>
      </c>
      <c r="S279" t="str">
        <f>IF(OR(O279="",I279=""),"",IF(I279=0,IF(O279=0,"OK","Majeur"),IF(ABS((O279-I279)/I279)&lt;=IFERROR(VLOOKUP(G279,$AJ7:AK9,2,FALSE),0.005),"OK",IF(ABS((O279-I279)/I279)&lt;=2*IFERROR(VLOOKUP(G279,$AJ7:AK9,2,FALSE),0.005),"Mineur","Majeur"))))</f>
        <v/>
      </c>
    </row>
    <row r="280" spans="12:19" x14ac:dyDescent="0.25">
      <c r="L280" t="str">
        <f t="shared" si="20"/>
        <v/>
      </c>
      <c r="M280" t="str">
        <f>IF(AND(ISNUMBER(J280),ISNUMBER(K280)),IF(ABS(K280-J280)&lt;=MAX($AH3,ABS($AH4*I280)),"Concordant","Divergent"),"")</f>
        <v/>
      </c>
      <c r="O280" t="str">
        <f t="shared" si="21"/>
        <v/>
      </c>
      <c r="P280" t="str">
        <f t="shared" si="22"/>
        <v/>
      </c>
      <c r="Q280" t="str">
        <f t="shared" si="23"/>
        <v/>
      </c>
      <c r="R280" t="str">
        <f t="shared" si="24"/>
        <v/>
      </c>
      <c r="S280" t="str">
        <f>IF(OR(O280="",I280=""),"",IF(I280=0,IF(O280=0,"OK","Majeur"),IF(ABS((O280-I280)/I280)&lt;=IFERROR(VLOOKUP(G280,$AJ7:AK9,2,FALSE),0.005),"OK",IF(ABS((O280-I280)/I280)&lt;=2*IFERROR(VLOOKUP(G280,$AJ7:AK9,2,FALSE),0.005),"Mineur","Majeur"))))</f>
        <v/>
      </c>
    </row>
    <row r="281" spans="12:19" x14ac:dyDescent="0.25">
      <c r="L281" t="str">
        <f t="shared" si="20"/>
        <v/>
      </c>
      <c r="M281" t="str">
        <f>IF(AND(ISNUMBER(J281),ISNUMBER(K281)),IF(ABS(K281-J281)&lt;=MAX($AH3,ABS($AH4*I281)),"Concordant","Divergent"),"")</f>
        <v/>
      </c>
      <c r="O281" t="str">
        <f t="shared" si="21"/>
        <v/>
      </c>
      <c r="P281" t="str">
        <f t="shared" si="22"/>
        <v/>
      </c>
      <c r="Q281" t="str">
        <f t="shared" si="23"/>
        <v/>
      </c>
      <c r="R281" t="str">
        <f t="shared" si="24"/>
        <v/>
      </c>
      <c r="S281" t="str">
        <f>IF(OR(O281="",I281=""),"",IF(I281=0,IF(O281=0,"OK","Majeur"),IF(ABS((O281-I281)/I281)&lt;=IFERROR(VLOOKUP(G281,$AJ7:AK9,2,FALSE),0.005),"OK",IF(ABS((O281-I281)/I281)&lt;=2*IFERROR(VLOOKUP(G281,$AJ7:AK9,2,FALSE),0.005),"Mineur","Majeur"))))</f>
        <v/>
      </c>
    </row>
    <row r="282" spans="12:19" x14ac:dyDescent="0.25">
      <c r="L282" t="str">
        <f t="shared" si="20"/>
        <v/>
      </c>
      <c r="M282" t="str">
        <f>IF(AND(ISNUMBER(J282),ISNUMBER(K282)),IF(ABS(K282-J282)&lt;=MAX($AH3,ABS($AH4*I282)),"Concordant","Divergent"),"")</f>
        <v/>
      </c>
      <c r="O282" t="str">
        <f t="shared" si="21"/>
        <v/>
      </c>
      <c r="P282" t="str">
        <f t="shared" si="22"/>
        <v/>
      </c>
      <c r="Q282" t="str">
        <f t="shared" si="23"/>
        <v/>
      </c>
      <c r="R282" t="str">
        <f t="shared" si="24"/>
        <v/>
      </c>
      <c r="S282" t="str">
        <f>IF(OR(O282="",I282=""),"",IF(I282=0,IF(O282=0,"OK","Majeur"),IF(ABS((O282-I282)/I282)&lt;=IFERROR(VLOOKUP(G282,$AJ7:AK9,2,FALSE),0.005),"OK",IF(ABS((O282-I282)/I282)&lt;=2*IFERROR(VLOOKUP(G282,$AJ7:AK9,2,FALSE),0.005),"Mineur","Majeur"))))</f>
        <v/>
      </c>
    </row>
    <row r="283" spans="12:19" x14ac:dyDescent="0.25">
      <c r="L283" t="str">
        <f t="shared" si="20"/>
        <v/>
      </c>
      <c r="M283" t="str">
        <f>IF(AND(ISNUMBER(J283),ISNUMBER(K283)),IF(ABS(K283-J283)&lt;=MAX($AH3,ABS($AH4*I283)),"Concordant","Divergent"),"")</f>
        <v/>
      </c>
      <c r="O283" t="str">
        <f t="shared" si="21"/>
        <v/>
      </c>
      <c r="P283" t="str">
        <f t="shared" si="22"/>
        <v/>
      </c>
      <c r="Q283" t="str">
        <f t="shared" si="23"/>
        <v/>
      </c>
      <c r="R283" t="str">
        <f t="shared" si="24"/>
        <v/>
      </c>
      <c r="S283" t="str">
        <f>IF(OR(O283="",I283=""),"",IF(I283=0,IF(O283=0,"OK","Majeur"),IF(ABS((O283-I283)/I283)&lt;=IFERROR(VLOOKUP(G283,$AJ7:AK9,2,FALSE),0.005),"OK",IF(ABS((O283-I283)/I283)&lt;=2*IFERROR(VLOOKUP(G283,$AJ7:AK9,2,FALSE),0.005),"Mineur","Majeur"))))</f>
        <v/>
      </c>
    </row>
    <row r="284" spans="12:19" x14ac:dyDescent="0.25">
      <c r="L284" t="str">
        <f t="shared" si="20"/>
        <v/>
      </c>
      <c r="M284" t="str">
        <f>IF(AND(ISNUMBER(J284),ISNUMBER(K284)),IF(ABS(K284-J284)&lt;=MAX($AH3,ABS($AH4*I284)),"Concordant","Divergent"),"")</f>
        <v/>
      </c>
      <c r="O284" t="str">
        <f t="shared" si="21"/>
        <v/>
      </c>
      <c r="P284" t="str">
        <f t="shared" si="22"/>
        <v/>
      </c>
      <c r="Q284" t="str">
        <f t="shared" si="23"/>
        <v/>
      </c>
      <c r="R284" t="str">
        <f t="shared" si="24"/>
        <v/>
      </c>
      <c r="S284" t="str">
        <f>IF(OR(O284="",I284=""),"",IF(I284=0,IF(O284=0,"OK","Majeur"),IF(ABS((O284-I284)/I284)&lt;=IFERROR(VLOOKUP(G284,$AJ7:AK9,2,FALSE),0.005),"OK",IF(ABS((O284-I284)/I284)&lt;=2*IFERROR(VLOOKUP(G284,$AJ7:AK9,2,FALSE),0.005),"Mineur","Majeur"))))</f>
        <v/>
      </c>
    </row>
    <row r="285" spans="12:19" x14ac:dyDescent="0.25">
      <c r="L285" t="str">
        <f t="shared" si="20"/>
        <v/>
      </c>
      <c r="M285" t="str">
        <f>IF(AND(ISNUMBER(J285),ISNUMBER(K285)),IF(ABS(K285-J285)&lt;=MAX($AH3,ABS($AH4*I285)),"Concordant","Divergent"),"")</f>
        <v/>
      </c>
      <c r="O285" t="str">
        <f t="shared" si="21"/>
        <v/>
      </c>
      <c r="P285" t="str">
        <f t="shared" si="22"/>
        <v/>
      </c>
      <c r="Q285" t="str">
        <f t="shared" si="23"/>
        <v/>
      </c>
      <c r="R285" t="str">
        <f t="shared" si="24"/>
        <v/>
      </c>
      <c r="S285" t="str">
        <f>IF(OR(O285="",I285=""),"",IF(I285=0,IF(O285=0,"OK","Majeur"),IF(ABS((O285-I285)/I285)&lt;=IFERROR(VLOOKUP(G285,$AJ7:AK9,2,FALSE),0.005),"OK",IF(ABS((O285-I285)/I285)&lt;=2*IFERROR(VLOOKUP(G285,$AJ7:AK9,2,FALSE),0.005),"Mineur","Majeur"))))</f>
        <v/>
      </c>
    </row>
    <row r="286" spans="12:19" x14ac:dyDescent="0.25">
      <c r="L286" t="str">
        <f t="shared" si="20"/>
        <v/>
      </c>
      <c r="M286" t="str">
        <f>IF(AND(ISNUMBER(J286),ISNUMBER(K286)),IF(ABS(K286-J286)&lt;=MAX($AH3,ABS($AH4*I286)),"Concordant","Divergent"),"")</f>
        <v/>
      </c>
      <c r="O286" t="str">
        <f t="shared" si="21"/>
        <v/>
      </c>
      <c r="P286" t="str">
        <f t="shared" si="22"/>
        <v/>
      </c>
      <c r="Q286" t="str">
        <f t="shared" si="23"/>
        <v/>
      </c>
      <c r="R286" t="str">
        <f t="shared" si="24"/>
        <v/>
      </c>
      <c r="S286" t="str">
        <f>IF(OR(O286="",I286=""),"",IF(I286=0,IF(O286=0,"OK","Majeur"),IF(ABS((O286-I286)/I286)&lt;=IFERROR(VLOOKUP(G286,$AJ7:AK9,2,FALSE),0.005),"OK",IF(ABS((O286-I286)/I286)&lt;=2*IFERROR(VLOOKUP(G286,$AJ7:AK9,2,FALSE),0.005),"Mineur","Majeur"))))</f>
        <v/>
      </c>
    </row>
    <row r="287" spans="12:19" x14ac:dyDescent="0.25">
      <c r="L287" t="str">
        <f t="shared" si="20"/>
        <v/>
      </c>
      <c r="M287" t="str">
        <f>IF(AND(ISNUMBER(J287),ISNUMBER(K287)),IF(ABS(K287-J287)&lt;=MAX($AH3,ABS($AH4*I287)),"Concordant","Divergent"),"")</f>
        <v/>
      </c>
      <c r="O287" t="str">
        <f t="shared" si="21"/>
        <v/>
      </c>
      <c r="P287" t="str">
        <f t="shared" si="22"/>
        <v/>
      </c>
      <c r="Q287" t="str">
        <f t="shared" si="23"/>
        <v/>
      </c>
      <c r="R287" t="str">
        <f t="shared" si="24"/>
        <v/>
      </c>
      <c r="S287" t="str">
        <f>IF(OR(O287="",I287=""),"",IF(I287=0,IF(O287=0,"OK","Majeur"),IF(ABS((O287-I287)/I287)&lt;=IFERROR(VLOOKUP(G287,$AJ7:AK9,2,FALSE),0.005),"OK",IF(ABS((O287-I287)/I287)&lt;=2*IFERROR(VLOOKUP(G287,$AJ7:AK9,2,FALSE),0.005),"Mineur","Majeur"))))</f>
        <v/>
      </c>
    </row>
    <row r="288" spans="12:19" x14ac:dyDescent="0.25">
      <c r="L288" t="str">
        <f t="shared" si="20"/>
        <v/>
      </c>
      <c r="M288" t="str">
        <f>IF(AND(ISNUMBER(J288),ISNUMBER(K288)),IF(ABS(K288-J288)&lt;=MAX($AH3,ABS($AH4*I288)),"Concordant","Divergent"),"")</f>
        <v/>
      </c>
      <c r="O288" t="str">
        <f t="shared" si="21"/>
        <v/>
      </c>
      <c r="P288" t="str">
        <f t="shared" si="22"/>
        <v/>
      </c>
      <c r="Q288" t="str">
        <f t="shared" si="23"/>
        <v/>
      </c>
      <c r="R288" t="str">
        <f t="shared" si="24"/>
        <v/>
      </c>
      <c r="S288" t="str">
        <f>IF(OR(O288="",I288=""),"",IF(I288=0,IF(O288=0,"OK","Majeur"),IF(ABS((O288-I288)/I288)&lt;=IFERROR(VLOOKUP(G288,$AJ7:AK9,2,FALSE),0.005),"OK",IF(ABS((O288-I288)/I288)&lt;=2*IFERROR(VLOOKUP(G288,$AJ7:AK9,2,FALSE),0.005),"Mineur","Majeur"))))</f>
        <v/>
      </c>
    </row>
    <row r="289" spans="12:19" x14ac:dyDescent="0.25">
      <c r="L289" t="str">
        <f t="shared" si="20"/>
        <v/>
      </c>
      <c r="M289" t="str">
        <f>IF(AND(ISNUMBER(J289),ISNUMBER(K289)),IF(ABS(K289-J289)&lt;=MAX($AH3,ABS($AH4*I289)),"Concordant","Divergent"),"")</f>
        <v/>
      </c>
      <c r="O289" t="str">
        <f t="shared" si="21"/>
        <v/>
      </c>
      <c r="P289" t="str">
        <f t="shared" si="22"/>
        <v/>
      </c>
      <c r="Q289" t="str">
        <f t="shared" si="23"/>
        <v/>
      </c>
      <c r="R289" t="str">
        <f t="shared" si="24"/>
        <v/>
      </c>
      <c r="S289" t="str">
        <f>IF(OR(O289="",I289=""),"",IF(I289=0,IF(O289=0,"OK","Majeur"),IF(ABS((O289-I289)/I289)&lt;=IFERROR(VLOOKUP(G289,$AJ7:AK9,2,FALSE),0.005),"OK",IF(ABS((O289-I289)/I289)&lt;=2*IFERROR(VLOOKUP(G289,$AJ7:AK9,2,FALSE),0.005),"Mineur","Majeur"))))</f>
        <v/>
      </c>
    </row>
    <row r="290" spans="12:19" x14ac:dyDescent="0.25">
      <c r="L290" t="str">
        <f t="shared" si="20"/>
        <v/>
      </c>
      <c r="M290" t="str">
        <f>IF(AND(ISNUMBER(J290),ISNUMBER(K290)),IF(ABS(K290-J290)&lt;=MAX($AH3,ABS($AH4*I290)),"Concordant","Divergent"),"")</f>
        <v/>
      </c>
      <c r="O290" t="str">
        <f t="shared" si="21"/>
        <v/>
      </c>
      <c r="P290" t="str">
        <f t="shared" si="22"/>
        <v/>
      </c>
      <c r="Q290" t="str">
        <f t="shared" si="23"/>
        <v/>
      </c>
      <c r="R290" t="str">
        <f t="shared" si="24"/>
        <v/>
      </c>
      <c r="S290" t="str">
        <f>IF(OR(O290="",I290=""),"",IF(I290=0,IF(O290=0,"OK","Majeur"),IF(ABS((O290-I290)/I290)&lt;=IFERROR(VLOOKUP(G290,$AJ7:AK9,2,FALSE),0.005),"OK",IF(ABS((O290-I290)/I290)&lt;=2*IFERROR(VLOOKUP(G290,$AJ7:AK9,2,FALSE),0.005),"Mineur","Majeur"))))</f>
        <v/>
      </c>
    </row>
    <row r="291" spans="12:19" x14ac:dyDescent="0.25">
      <c r="L291" t="str">
        <f t="shared" si="20"/>
        <v/>
      </c>
      <c r="M291" t="str">
        <f>IF(AND(ISNUMBER(J291),ISNUMBER(K291)),IF(ABS(K291-J291)&lt;=MAX($AH3,ABS($AH4*I291)),"Concordant","Divergent"),"")</f>
        <v/>
      </c>
      <c r="O291" t="str">
        <f t="shared" si="21"/>
        <v/>
      </c>
      <c r="P291" t="str">
        <f t="shared" si="22"/>
        <v/>
      </c>
      <c r="Q291" t="str">
        <f t="shared" si="23"/>
        <v/>
      </c>
      <c r="R291" t="str">
        <f t="shared" si="24"/>
        <v/>
      </c>
      <c r="S291" t="str">
        <f>IF(OR(O291="",I291=""),"",IF(I291=0,IF(O291=0,"OK","Majeur"),IF(ABS((O291-I291)/I291)&lt;=IFERROR(VLOOKUP(G291,$AJ7:AK9,2,FALSE),0.005),"OK",IF(ABS((O291-I291)/I291)&lt;=2*IFERROR(VLOOKUP(G291,$AJ7:AK9,2,FALSE),0.005),"Mineur","Majeur"))))</f>
        <v/>
      </c>
    </row>
    <row r="292" spans="12:19" x14ac:dyDescent="0.25">
      <c r="L292" t="str">
        <f t="shared" si="20"/>
        <v/>
      </c>
      <c r="M292" t="str">
        <f>IF(AND(ISNUMBER(J292),ISNUMBER(K292)),IF(ABS(K292-J292)&lt;=MAX($AH3,ABS($AH4*I292)),"Concordant","Divergent"),"")</f>
        <v/>
      </c>
      <c r="O292" t="str">
        <f t="shared" si="21"/>
        <v/>
      </c>
      <c r="P292" t="str">
        <f t="shared" si="22"/>
        <v/>
      </c>
      <c r="Q292" t="str">
        <f t="shared" si="23"/>
        <v/>
      </c>
      <c r="R292" t="str">
        <f t="shared" si="24"/>
        <v/>
      </c>
      <c r="S292" t="str">
        <f>IF(OR(O292="",I292=""),"",IF(I292=0,IF(O292=0,"OK","Majeur"),IF(ABS((O292-I292)/I292)&lt;=IFERROR(VLOOKUP(G292,$AJ7:AK9,2,FALSE),0.005),"OK",IF(ABS((O292-I292)/I292)&lt;=2*IFERROR(VLOOKUP(G292,$AJ7:AK9,2,FALSE),0.005),"Mineur","Majeur"))))</f>
        <v/>
      </c>
    </row>
    <row r="293" spans="12:19" x14ac:dyDescent="0.25">
      <c r="L293" t="str">
        <f t="shared" si="20"/>
        <v/>
      </c>
      <c r="M293" t="str">
        <f>IF(AND(ISNUMBER(J293),ISNUMBER(K293)),IF(ABS(K293-J293)&lt;=MAX($AH3,ABS($AH4*I293)),"Concordant","Divergent"),"")</f>
        <v/>
      </c>
      <c r="O293" t="str">
        <f t="shared" si="21"/>
        <v/>
      </c>
      <c r="P293" t="str">
        <f t="shared" si="22"/>
        <v/>
      </c>
      <c r="Q293" t="str">
        <f t="shared" si="23"/>
        <v/>
      </c>
      <c r="R293" t="str">
        <f t="shared" si="24"/>
        <v/>
      </c>
      <c r="S293" t="str">
        <f>IF(OR(O293="",I293=""),"",IF(I293=0,IF(O293=0,"OK","Majeur"),IF(ABS((O293-I293)/I293)&lt;=IFERROR(VLOOKUP(G293,$AJ7:AK9,2,FALSE),0.005),"OK",IF(ABS((O293-I293)/I293)&lt;=2*IFERROR(VLOOKUP(G293,$AJ7:AK9,2,FALSE),0.005),"Mineur","Majeur"))))</f>
        <v/>
      </c>
    </row>
    <row r="294" spans="12:19" x14ac:dyDescent="0.25">
      <c r="L294" t="str">
        <f t="shared" si="20"/>
        <v/>
      </c>
      <c r="M294" t="str">
        <f>IF(AND(ISNUMBER(J294),ISNUMBER(K294)),IF(ABS(K294-J294)&lt;=MAX($AH3,ABS($AH4*I294)),"Concordant","Divergent"),"")</f>
        <v/>
      </c>
      <c r="O294" t="str">
        <f t="shared" si="21"/>
        <v/>
      </c>
      <c r="P294" t="str">
        <f t="shared" si="22"/>
        <v/>
      </c>
      <c r="Q294" t="str">
        <f t="shared" si="23"/>
        <v/>
      </c>
      <c r="R294" t="str">
        <f t="shared" si="24"/>
        <v/>
      </c>
      <c r="S294" t="str">
        <f>IF(OR(O294="",I294=""),"",IF(I294=0,IF(O294=0,"OK","Majeur"),IF(ABS((O294-I294)/I294)&lt;=IFERROR(VLOOKUP(G294,$AJ7:AK9,2,FALSE),0.005),"OK",IF(ABS((O294-I294)/I294)&lt;=2*IFERROR(VLOOKUP(G294,$AJ7:AK9,2,FALSE),0.005),"Mineur","Majeur"))))</f>
        <v/>
      </c>
    </row>
    <row r="295" spans="12:19" x14ac:dyDescent="0.25">
      <c r="L295" t="str">
        <f t="shared" si="20"/>
        <v/>
      </c>
      <c r="M295" t="str">
        <f>IF(AND(ISNUMBER(J295),ISNUMBER(K295)),IF(ABS(K295-J295)&lt;=MAX($AH3,ABS($AH4*I295)),"Concordant","Divergent"),"")</f>
        <v/>
      </c>
      <c r="O295" t="str">
        <f t="shared" si="21"/>
        <v/>
      </c>
      <c r="P295" t="str">
        <f t="shared" si="22"/>
        <v/>
      </c>
      <c r="Q295" t="str">
        <f t="shared" si="23"/>
        <v/>
      </c>
      <c r="R295" t="str">
        <f t="shared" si="24"/>
        <v/>
      </c>
      <c r="S295" t="str">
        <f>IF(OR(O295="",I295=""),"",IF(I295=0,IF(O295=0,"OK","Majeur"),IF(ABS((O295-I295)/I295)&lt;=IFERROR(VLOOKUP(G295,$AJ7:AK9,2,FALSE),0.005),"OK",IF(ABS((O295-I295)/I295)&lt;=2*IFERROR(VLOOKUP(G295,$AJ7:AK9,2,FALSE),0.005),"Mineur","Majeur"))))</f>
        <v/>
      </c>
    </row>
    <row r="296" spans="12:19" x14ac:dyDescent="0.25">
      <c r="L296" t="str">
        <f t="shared" si="20"/>
        <v/>
      </c>
      <c r="M296" t="str">
        <f>IF(AND(ISNUMBER(J296),ISNUMBER(K296)),IF(ABS(K296-J296)&lt;=MAX($AH3,ABS($AH4*I296)),"Concordant","Divergent"),"")</f>
        <v/>
      </c>
      <c r="O296" t="str">
        <f t="shared" si="21"/>
        <v/>
      </c>
      <c r="P296" t="str">
        <f t="shared" si="22"/>
        <v/>
      </c>
      <c r="Q296" t="str">
        <f t="shared" si="23"/>
        <v/>
      </c>
      <c r="R296" t="str">
        <f t="shared" si="24"/>
        <v/>
      </c>
      <c r="S296" t="str">
        <f>IF(OR(O296="",I296=""),"",IF(I296=0,IF(O296=0,"OK","Majeur"),IF(ABS((O296-I296)/I296)&lt;=IFERROR(VLOOKUP(G296,$AJ7:AK9,2,FALSE),0.005),"OK",IF(ABS((O296-I296)/I296)&lt;=2*IFERROR(VLOOKUP(G296,$AJ7:AK9,2,FALSE),0.005),"Mineur","Majeur"))))</f>
        <v/>
      </c>
    </row>
    <row r="297" spans="12:19" x14ac:dyDescent="0.25">
      <c r="L297" t="str">
        <f t="shared" si="20"/>
        <v/>
      </c>
      <c r="M297" t="str">
        <f>IF(AND(ISNUMBER(J297),ISNUMBER(K297)),IF(ABS(K297-J297)&lt;=MAX($AH3,ABS($AH4*I297)),"Concordant","Divergent"),"")</f>
        <v/>
      </c>
      <c r="O297" t="str">
        <f t="shared" si="21"/>
        <v/>
      </c>
      <c r="P297" t="str">
        <f t="shared" si="22"/>
        <v/>
      </c>
      <c r="Q297" t="str">
        <f t="shared" si="23"/>
        <v/>
      </c>
      <c r="R297" t="str">
        <f t="shared" si="24"/>
        <v/>
      </c>
      <c r="S297" t="str">
        <f>IF(OR(O297="",I297=""),"",IF(I297=0,IF(O297=0,"OK","Majeur"),IF(ABS((O297-I297)/I297)&lt;=IFERROR(VLOOKUP(G297,$AJ7:AK9,2,FALSE),0.005),"OK",IF(ABS((O297-I297)/I297)&lt;=2*IFERROR(VLOOKUP(G297,$AJ7:AK9,2,FALSE),0.005),"Mineur","Majeur"))))</f>
        <v/>
      </c>
    </row>
    <row r="298" spans="12:19" x14ac:dyDescent="0.25">
      <c r="L298" t="str">
        <f t="shared" si="20"/>
        <v/>
      </c>
      <c r="M298" t="str">
        <f>IF(AND(ISNUMBER(J298),ISNUMBER(K298)),IF(ABS(K298-J298)&lt;=MAX($AH3,ABS($AH4*I298)),"Concordant","Divergent"),"")</f>
        <v/>
      </c>
      <c r="O298" t="str">
        <f t="shared" si="21"/>
        <v/>
      </c>
      <c r="P298" t="str">
        <f t="shared" si="22"/>
        <v/>
      </c>
      <c r="Q298" t="str">
        <f t="shared" si="23"/>
        <v/>
      </c>
      <c r="R298" t="str">
        <f t="shared" si="24"/>
        <v/>
      </c>
      <c r="S298" t="str">
        <f>IF(OR(O298="",I298=""),"",IF(I298=0,IF(O298=0,"OK","Majeur"),IF(ABS((O298-I298)/I298)&lt;=IFERROR(VLOOKUP(G298,$AJ7:AK9,2,FALSE),0.005),"OK",IF(ABS((O298-I298)/I298)&lt;=2*IFERROR(VLOOKUP(G298,$AJ7:AK9,2,FALSE),0.005),"Mineur","Majeur"))))</f>
        <v/>
      </c>
    </row>
    <row r="299" spans="12:19" x14ac:dyDescent="0.25">
      <c r="L299" t="str">
        <f t="shared" si="20"/>
        <v/>
      </c>
      <c r="M299" t="str">
        <f>IF(AND(ISNUMBER(J299),ISNUMBER(K299)),IF(ABS(K299-J299)&lt;=MAX($AH3,ABS($AH4*I299)),"Concordant","Divergent"),"")</f>
        <v/>
      </c>
      <c r="O299" t="str">
        <f t="shared" si="21"/>
        <v/>
      </c>
      <c r="P299" t="str">
        <f t="shared" si="22"/>
        <v/>
      </c>
      <c r="Q299" t="str">
        <f t="shared" si="23"/>
        <v/>
      </c>
      <c r="R299" t="str">
        <f t="shared" si="24"/>
        <v/>
      </c>
      <c r="S299" t="str">
        <f>IF(OR(O299="",I299=""),"",IF(I299=0,IF(O299=0,"OK","Majeur"),IF(ABS((O299-I299)/I299)&lt;=IFERROR(VLOOKUP(G299,$AJ7:AK9,2,FALSE),0.005),"OK",IF(ABS((O299-I299)/I299)&lt;=2*IFERROR(VLOOKUP(G299,$AJ7:AK9,2,FALSE),0.005),"Mineur","Majeur"))))</f>
        <v/>
      </c>
    </row>
    <row r="300" spans="12:19" x14ac:dyDescent="0.25">
      <c r="L300" t="str">
        <f t="shared" si="20"/>
        <v/>
      </c>
      <c r="M300" t="str">
        <f>IF(AND(ISNUMBER(J300),ISNUMBER(K300)),IF(ABS(K300-J300)&lt;=MAX($AH3,ABS($AH4*I300)),"Concordant","Divergent"),"")</f>
        <v/>
      </c>
      <c r="O300" t="str">
        <f t="shared" si="21"/>
        <v/>
      </c>
      <c r="P300" t="str">
        <f t="shared" si="22"/>
        <v/>
      </c>
      <c r="Q300" t="str">
        <f t="shared" si="23"/>
        <v/>
      </c>
      <c r="R300" t="str">
        <f t="shared" si="24"/>
        <v/>
      </c>
      <c r="S300" t="str">
        <f>IF(OR(O300="",I300=""),"",IF(I300=0,IF(O300=0,"OK","Majeur"),IF(ABS((O300-I300)/I300)&lt;=IFERROR(VLOOKUP(G300,$AJ7:AK9,2,FALSE),0.005),"OK",IF(ABS((O300-I300)/I300)&lt;=2*IFERROR(VLOOKUP(G300,$AJ7:AK9,2,FALSE),0.005),"Mineur","Majeur"))))</f>
        <v/>
      </c>
    </row>
    <row r="301" spans="12:19" x14ac:dyDescent="0.25">
      <c r="L301" t="str">
        <f t="shared" si="20"/>
        <v/>
      </c>
      <c r="M301" t="str">
        <f>IF(AND(ISNUMBER(J301),ISNUMBER(K301)),IF(ABS(K301-J301)&lt;=MAX($AH3,ABS($AH4*I301)),"Concordant","Divergent"),"")</f>
        <v/>
      </c>
      <c r="O301" t="str">
        <f t="shared" si="21"/>
        <v/>
      </c>
      <c r="P301" t="str">
        <f t="shared" si="22"/>
        <v/>
      </c>
      <c r="Q301" t="str">
        <f t="shared" si="23"/>
        <v/>
      </c>
      <c r="R301" t="str">
        <f t="shared" si="24"/>
        <v/>
      </c>
      <c r="S301" t="str">
        <f>IF(OR(O301="",I301=""),"",IF(I301=0,IF(O301=0,"OK","Majeur"),IF(ABS((O301-I301)/I301)&lt;=IFERROR(VLOOKUP(G301,$AJ7:AK9,2,FALSE),0.005),"OK",IF(ABS((O301-I301)/I301)&lt;=2*IFERROR(VLOOKUP(G301,$AJ7:AK9,2,FALSE),0.005),"Mineur","Majeur"))))</f>
        <v/>
      </c>
    </row>
    <row r="302" spans="12:19" x14ac:dyDescent="0.25">
      <c r="L302" t="str">
        <f t="shared" si="20"/>
        <v/>
      </c>
      <c r="M302" t="str">
        <f>IF(AND(ISNUMBER(J302),ISNUMBER(K302)),IF(ABS(K302-J302)&lt;=MAX($AH3,ABS($AH4*I302)),"Concordant","Divergent"),"")</f>
        <v/>
      </c>
      <c r="O302" t="str">
        <f t="shared" si="21"/>
        <v/>
      </c>
      <c r="P302" t="str">
        <f t="shared" si="22"/>
        <v/>
      </c>
      <c r="Q302" t="str">
        <f t="shared" si="23"/>
        <v/>
      </c>
      <c r="R302" t="str">
        <f t="shared" si="24"/>
        <v/>
      </c>
      <c r="S302" t="str">
        <f>IF(OR(O302="",I302=""),"",IF(I302=0,IF(O302=0,"OK","Majeur"),IF(ABS((O302-I302)/I302)&lt;=IFERROR(VLOOKUP(G302,$AJ7:AK9,2,FALSE),0.005),"OK",IF(ABS((O302-I302)/I302)&lt;=2*IFERROR(VLOOKUP(G302,$AJ7:AK9,2,FALSE),0.005),"Mineur","Majeur"))))</f>
        <v/>
      </c>
    </row>
    <row r="303" spans="12:19" x14ac:dyDescent="0.25">
      <c r="L303" t="str">
        <f t="shared" si="20"/>
        <v/>
      </c>
      <c r="M303" t="str">
        <f>IF(AND(ISNUMBER(J303),ISNUMBER(K303)),IF(ABS(K303-J303)&lt;=MAX($AH3,ABS($AH4*I303)),"Concordant","Divergent"),"")</f>
        <v/>
      </c>
      <c r="O303" t="str">
        <f t="shared" si="21"/>
        <v/>
      </c>
      <c r="P303" t="str">
        <f t="shared" si="22"/>
        <v/>
      </c>
      <c r="Q303" t="str">
        <f t="shared" si="23"/>
        <v/>
      </c>
      <c r="R303" t="str">
        <f t="shared" si="24"/>
        <v/>
      </c>
      <c r="S303" t="str">
        <f>IF(OR(O303="",I303=""),"",IF(I303=0,IF(O303=0,"OK","Majeur"),IF(ABS((O303-I303)/I303)&lt;=IFERROR(VLOOKUP(G303,$AJ7:AK9,2,FALSE),0.005),"OK",IF(ABS((O303-I303)/I303)&lt;=2*IFERROR(VLOOKUP(G303,$AJ7:AK9,2,FALSE),0.005),"Mineur","Majeur"))))</f>
        <v/>
      </c>
    </row>
    <row r="304" spans="12:19" x14ac:dyDescent="0.25">
      <c r="L304" t="str">
        <f t="shared" si="20"/>
        <v/>
      </c>
      <c r="M304" t="str">
        <f>IF(AND(ISNUMBER(J304),ISNUMBER(K304)),IF(ABS(K304-J304)&lt;=MAX($AH3,ABS($AH4*I304)),"Concordant","Divergent"),"")</f>
        <v/>
      </c>
      <c r="O304" t="str">
        <f t="shared" si="21"/>
        <v/>
      </c>
      <c r="P304" t="str">
        <f t="shared" si="22"/>
        <v/>
      </c>
      <c r="Q304" t="str">
        <f t="shared" si="23"/>
        <v/>
      </c>
      <c r="R304" t="str">
        <f t="shared" si="24"/>
        <v/>
      </c>
      <c r="S304" t="str">
        <f>IF(OR(O304="",I304=""),"",IF(I304=0,IF(O304=0,"OK","Majeur"),IF(ABS((O304-I304)/I304)&lt;=IFERROR(VLOOKUP(G304,$AJ7:AK9,2,FALSE),0.005),"OK",IF(ABS((O304-I304)/I304)&lt;=2*IFERROR(VLOOKUP(G304,$AJ7:AK9,2,FALSE),0.005),"Mineur","Majeur"))))</f>
        <v/>
      </c>
    </row>
    <row r="305" spans="12:19" x14ac:dyDescent="0.25">
      <c r="L305" t="str">
        <f t="shared" si="20"/>
        <v/>
      </c>
      <c r="M305" t="str">
        <f>IF(AND(ISNUMBER(J305),ISNUMBER(K305)),IF(ABS(K305-J305)&lt;=MAX($AH3,ABS($AH4*I305)),"Concordant","Divergent"),"")</f>
        <v/>
      </c>
      <c r="O305" t="str">
        <f t="shared" si="21"/>
        <v/>
      </c>
      <c r="P305" t="str">
        <f t="shared" si="22"/>
        <v/>
      </c>
      <c r="Q305" t="str">
        <f t="shared" si="23"/>
        <v/>
      </c>
      <c r="R305" t="str">
        <f t="shared" si="24"/>
        <v/>
      </c>
      <c r="S305" t="str">
        <f>IF(OR(O305="",I305=""),"",IF(I305=0,IF(O305=0,"OK","Majeur"),IF(ABS((O305-I305)/I305)&lt;=IFERROR(VLOOKUP(G305,$AJ7:AK9,2,FALSE),0.005),"OK",IF(ABS((O305-I305)/I305)&lt;=2*IFERROR(VLOOKUP(G305,$AJ7:AK9,2,FALSE),0.005),"Mineur","Majeur"))))</f>
        <v/>
      </c>
    </row>
    <row r="306" spans="12:19" x14ac:dyDescent="0.25">
      <c r="L306" t="str">
        <f t="shared" si="20"/>
        <v/>
      </c>
      <c r="M306" t="str">
        <f>IF(AND(ISNUMBER(J306),ISNUMBER(K306)),IF(ABS(K306-J306)&lt;=MAX($AH3,ABS($AH4*I306)),"Concordant","Divergent"),"")</f>
        <v/>
      </c>
      <c r="O306" t="str">
        <f t="shared" si="21"/>
        <v/>
      </c>
      <c r="P306" t="str">
        <f t="shared" si="22"/>
        <v/>
      </c>
      <c r="Q306" t="str">
        <f t="shared" si="23"/>
        <v/>
      </c>
      <c r="R306" t="str">
        <f t="shared" si="24"/>
        <v/>
      </c>
      <c r="S306" t="str">
        <f>IF(OR(O306="",I306=""),"",IF(I306=0,IF(O306=0,"OK","Majeur"),IF(ABS((O306-I306)/I306)&lt;=IFERROR(VLOOKUP(G306,$AJ7:AK9,2,FALSE),0.005),"OK",IF(ABS((O306-I306)/I306)&lt;=2*IFERROR(VLOOKUP(G306,$AJ7:AK9,2,FALSE),0.005),"Mineur","Majeur"))))</f>
        <v/>
      </c>
    </row>
    <row r="307" spans="12:19" x14ac:dyDescent="0.25">
      <c r="L307" t="str">
        <f t="shared" si="20"/>
        <v/>
      </c>
      <c r="M307" t="str">
        <f>IF(AND(ISNUMBER(J307),ISNUMBER(K307)),IF(ABS(K307-J307)&lt;=MAX($AH3,ABS($AH4*I307)),"Concordant","Divergent"),"")</f>
        <v/>
      </c>
      <c r="O307" t="str">
        <f t="shared" si="21"/>
        <v/>
      </c>
      <c r="P307" t="str">
        <f t="shared" si="22"/>
        <v/>
      </c>
      <c r="Q307" t="str">
        <f t="shared" si="23"/>
        <v/>
      </c>
      <c r="R307" t="str">
        <f t="shared" si="24"/>
        <v/>
      </c>
      <c r="S307" t="str">
        <f>IF(OR(O307="",I307=""),"",IF(I307=0,IF(O307=0,"OK","Majeur"),IF(ABS((O307-I307)/I307)&lt;=IFERROR(VLOOKUP(G307,$AJ7:AK9,2,FALSE),0.005),"OK",IF(ABS((O307-I307)/I307)&lt;=2*IFERROR(VLOOKUP(G307,$AJ7:AK9,2,FALSE),0.005),"Mineur","Majeur"))))</f>
        <v/>
      </c>
    </row>
    <row r="308" spans="12:19" x14ac:dyDescent="0.25">
      <c r="L308" t="str">
        <f t="shared" si="20"/>
        <v/>
      </c>
      <c r="M308" t="str">
        <f>IF(AND(ISNUMBER(J308),ISNUMBER(K308)),IF(ABS(K308-J308)&lt;=MAX($AH3,ABS($AH4*I308)),"Concordant","Divergent"),"")</f>
        <v/>
      </c>
      <c r="O308" t="str">
        <f t="shared" si="21"/>
        <v/>
      </c>
      <c r="P308" t="str">
        <f t="shared" si="22"/>
        <v/>
      </c>
      <c r="Q308" t="str">
        <f t="shared" si="23"/>
        <v/>
      </c>
      <c r="R308" t="str">
        <f t="shared" si="24"/>
        <v/>
      </c>
      <c r="S308" t="str">
        <f>IF(OR(O308="",I308=""),"",IF(I308=0,IF(O308=0,"OK","Majeur"),IF(ABS((O308-I308)/I308)&lt;=IFERROR(VLOOKUP(G308,$AJ7:AK9,2,FALSE),0.005),"OK",IF(ABS((O308-I308)/I308)&lt;=2*IFERROR(VLOOKUP(G308,$AJ7:AK9,2,FALSE),0.005),"Mineur","Majeur"))))</f>
        <v/>
      </c>
    </row>
    <row r="309" spans="12:19" x14ac:dyDescent="0.25">
      <c r="L309" t="str">
        <f t="shared" si="20"/>
        <v/>
      </c>
      <c r="M309" t="str">
        <f>IF(AND(ISNUMBER(J309),ISNUMBER(K309)),IF(ABS(K309-J309)&lt;=MAX($AH3,ABS($AH4*I309)),"Concordant","Divergent"),"")</f>
        <v/>
      </c>
      <c r="O309" t="str">
        <f t="shared" si="21"/>
        <v/>
      </c>
      <c r="P309" t="str">
        <f t="shared" si="22"/>
        <v/>
      </c>
      <c r="Q309" t="str">
        <f t="shared" si="23"/>
        <v/>
      </c>
      <c r="R309" t="str">
        <f t="shared" si="24"/>
        <v/>
      </c>
      <c r="S309" t="str">
        <f>IF(OR(O309="",I309=""),"",IF(I309=0,IF(O309=0,"OK","Majeur"),IF(ABS((O309-I309)/I309)&lt;=IFERROR(VLOOKUP(G309,$AJ7:AK9,2,FALSE),0.005),"OK",IF(ABS((O309-I309)/I309)&lt;=2*IFERROR(VLOOKUP(G309,$AJ7:AK9,2,FALSE),0.005),"Mineur","Majeur"))))</f>
        <v/>
      </c>
    </row>
    <row r="310" spans="12:19" x14ac:dyDescent="0.25">
      <c r="L310" t="str">
        <f t="shared" si="20"/>
        <v/>
      </c>
      <c r="M310" t="str">
        <f>IF(AND(ISNUMBER(J310),ISNUMBER(K310)),IF(ABS(K310-J310)&lt;=MAX($AH3,ABS($AH4*I310)),"Concordant","Divergent"),"")</f>
        <v/>
      </c>
      <c r="O310" t="str">
        <f t="shared" si="21"/>
        <v/>
      </c>
      <c r="P310" t="str">
        <f t="shared" si="22"/>
        <v/>
      </c>
      <c r="Q310" t="str">
        <f t="shared" si="23"/>
        <v/>
      </c>
      <c r="R310" t="str">
        <f t="shared" si="24"/>
        <v/>
      </c>
      <c r="S310" t="str">
        <f>IF(OR(O310="",I310=""),"",IF(I310=0,IF(O310=0,"OK","Majeur"),IF(ABS((O310-I310)/I310)&lt;=IFERROR(VLOOKUP(G310,$AJ7:AK9,2,FALSE),0.005),"OK",IF(ABS((O310-I310)/I310)&lt;=2*IFERROR(VLOOKUP(G310,$AJ7:AK9,2,FALSE),0.005),"Mineur","Majeur"))))</f>
        <v/>
      </c>
    </row>
    <row r="311" spans="12:19" x14ac:dyDescent="0.25">
      <c r="L311" t="str">
        <f t="shared" si="20"/>
        <v/>
      </c>
      <c r="M311" t="str">
        <f>IF(AND(ISNUMBER(J311),ISNUMBER(K311)),IF(ABS(K311-J311)&lt;=MAX($AH3,ABS($AH4*I311)),"Concordant","Divergent"),"")</f>
        <v/>
      </c>
      <c r="O311" t="str">
        <f t="shared" si="21"/>
        <v/>
      </c>
      <c r="P311" t="str">
        <f t="shared" si="22"/>
        <v/>
      </c>
      <c r="Q311" t="str">
        <f t="shared" si="23"/>
        <v/>
      </c>
      <c r="R311" t="str">
        <f t="shared" si="24"/>
        <v/>
      </c>
      <c r="S311" t="str">
        <f>IF(OR(O311="",I311=""),"",IF(I311=0,IF(O311=0,"OK","Majeur"),IF(ABS((O311-I311)/I311)&lt;=IFERROR(VLOOKUP(G311,$AJ7:AK9,2,FALSE),0.005),"OK",IF(ABS((O311-I311)/I311)&lt;=2*IFERROR(VLOOKUP(G311,$AJ7:AK9,2,FALSE),0.005),"Mineur","Majeur"))))</f>
        <v/>
      </c>
    </row>
    <row r="312" spans="12:19" x14ac:dyDescent="0.25">
      <c r="L312" t="str">
        <f t="shared" si="20"/>
        <v/>
      </c>
      <c r="M312" t="str">
        <f>IF(AND(ISNUMBER(J312),ISNUMBER(K312)),IF(ABS(K312-J312)&lt;=MAX($AH3,ABS($AH4*I312)),"Concordant","Divergent"),"")</f>
        <v/>
      </c>
      <c r="O312" t="str">
        <f t="shared" si="21"/>
        <v/>
      </c>
      <c r="P312" t="str">
        <f t="shared" si="22"/>
        <v/>
      </c>
      <c r="Q312" t="str">
        <f t="shared" si="23"/>
        <v/>
      </c>
      <c r="R312" t="str">
        <f t="shared" si="24"/>
        <v/>
      </c>
      <c r="S312" t="str">
        <f>IF(OR(O312="",I312=""),"",IF(I312=0,IF(O312=0,"OK","Majeur"),IF(ABS((O312-I312)/I312)&lt;=IFERROR(VLOOKUP(G312,$AJ7:AK9,2,FALSE),0.005),"OK",IF(ABS((O312-I312)/I312)&lt;=2*IFERROR(VLOOKUP(G312,$AJ7:AK9,2,FALSE),0.005),"Mineur","Majeur"))))</f>
        <v/>
      </c>
    </row>
    <row r="313" spans="12:19" x14ac:dyDescent="0.25">
      <c r="L313" t="str">
        <f t="shared" si="20"/>
        <v/>
      </c>
      <c r="M313" t="str">
        <f>IF(AND(ISNUMBER(J313),ISNUMBER(K313)),IF(ABS(K313-J313)&lt;=MAX($AH3,ABS($AH4*I313)),"Concordant","Divergent"),"")</f>
        <v/>
      </c>
      <c r="O313" t="str">
        <f t="shared" si="21"/>
        <v/>
      </c>
      <c r="P313" t="str">
        <f t="shared" si="22"/>
        <v/>
      </c>
      <c r="Q313" t="str">
        <f t="shared" si="23"/>
        <v/>
      </c>
      <c r="R313" t="str">
        <f t="shared" si="24"/>
        <v/>
      </c>
      <c r="S313" t="str">
        <f>IF(OR(O313="",I313=""),"",IF(I313=0,IF(O313=0,"OK","Majeur"),IF(ABS((O313-I313)/I313)&lt;=IFERROR(VLOOKUP(G313,$AJ7:AK9,2,FALSE),0.005),"OK",IF(ABS((O313-I313)/I313)&lt;=2*IFERROR(VLOOKUP(G313,$AJ7:AK9,2,FALSE),0.005),"Mineur","Majeur"))))</f>
        <v/>
      </c>
    </row>
    <row r="314" spans="12:19" x14ac:dyDescent="0.25">
      <c r="L314" t="str">
        <f t="shared" si="20"/>
        <v/>
      </c>
      <c r="M314" t="str">
        <f>IF(AND(ISNUMBER(J314),ISNUMBER(K314)),IF(ABS(K314-J314)&lt;=MAX($AH3,ABS($AH4*I314)),"Concordant","Divergent"),"")</f>
        <v/>
      </c>
      <c r="O314" t="str">
        <f t="shared" si="21"/>
        <v/>
      </c>
      <c r="P314" t="str">
        <f t="shared" si="22"/>
        <v/>
      </c>
      <c r="Q314" t="str">
        <f t="shared" si="23"/>
        <v/>
      </c>
      <c r="R314" t="str">
        <f t="shared" si="24"/>
        <v/>
      </c>
      <c r="S314" t="str">
        <f>IF(OR(O314="",I314=""),"",IF(I314=0,IF(O314=0,"OK","Majeur"),IF(ABS((O314-I314)/I314)&lt;=IFERROR(VLOOKUP(G314,$AJ7:AK9,2,FALSE),0.005),"OK",IF(ABS((O314-I314)/I314)&lt;=2*IFERROR(VLOOKUP(G314,$AJ7:AK9,2,FALSE),0.005),"Mineur","Majeur"))))</f>
        <v/>
      </c>
    </row>
    <row r="315" spans="12:19" x14ac:dyDescent="0.25">
      <c r="L315" t="str">
        <f t="shared" si="20"/>
        <v/>
      </c>
      <c r="M315" t="str">
        <f>IF(AND(ISNUMBER(J315),ISNUMBER(K315)),IF(ABS(K315-J315)&lt;=MAX($AH3,ABS($AH4*I315)),"Concordant","Divergent"),"")</f>
        <v/>
      </c>
      <c r="O315" t="str">
        <f t="shared" si="21"/>
        <v/>
      </c>
      <c r="P315" t="str">
        <f t="shared" si="22"/>
        <v/>
      </c>
      <c r="Q315" t="str">
        <f t="shared" si="23"/>
        <v/>
      </c>
      <c r="R315" t="str">
        <f t="shared" si="24"/>
        <v/>
      </c>
      <c r="S315" t="str">
        <f>IF(OR(O315="",I315=""),"",IF(I315=0,IF(O315=0,"OK","Majeur"),IF(ABS((O315-I315)/I315)&lt;=IFERROR(VLOOKUP(G315,$AJ7:AK9,2,FALSE),0.005),"OK",IF(ABS((O315-I315)/I315)&lt;=2*IFERROR(VLOOKUP(G315,$AJ7:AK9,2,FALSE),0.005),"Mineur","Majeur"))))</f>
        <v/>
      </c>
    </row>
    <row r="316" spans="12:19" x14ac:dyDescent="0.25">
      <c r="L316" t="str">
        <f t="shared" si="20"/>
        <v/>
      </c>
      <c r="M316" t="str">
        <f>IF(AND(ISNUMBER(J316),ISNUMBER(K316)),IF(ABS(K316-J316)&lt;=MAX($AH3,ABS($AH4*I316)),"Concordant","Divergent"),"")</f>
        <v/>
      </c>
      <c r="O316" t="str">
        <f t="shared" si="21"/>
        <v/>
      </c>
      <c r="P316" t="str">
        <f t="shared" si="22"/>
        <v/>
      </c>
      <c r="Q316" t="str">
        <f t="shared" si="23"/>
        <v/>
      </c>
      <c r="R316" t="str">
        <f t="shared" si="24"/>
        <v/>
      </c>
      <c r="S316" t="str">
        <f>IF(OR(O316="",I316=""),"",IF(I316=0,IF(O316=0,"OK","Majeur"),IF(ABS((O316-I316)/I316)&lt;=IFERROR(VLOOKUP(G316,$AJ7:AK9,2,FALSE),0.005),"OK",IF(ABS((O316-I316)/I316)&lt;=2*IFERROR(VLOOKUP(G316,$AJ7:AK9,2,FALSE),0.005),"Mineur","Majeur"))))</f>
        <v/>
      </c>
    </row>
    <row r="317" spans="12:19" x14ac:dyDescent="0.25">
      <c r="L317" t="str">
        <f t="shared" si="20"/>
        <v/>
      </c>
      <c r="M317" t="str">
        <f>IF(AND(ISNUMBER(J317),ISNUMBER(K317)),IF(ABS(K317-J317)&lt;=MAX($AH3,ABS($AH4*I317)),"Concordant","Divergent"),"")</f>
        <v/>
      </c>
      <c r="O317" t="str">
        <f t="shared" si="21"/>
        <v/>
      </c>
      <c r="P317" t="str">
        <f t="shared" si="22"/>
        <v/>
      </c>
      <c r="Q317" t="str">
        <f t="shared" si="23"/>
        <v/>
      </c>
      <c r="R317" t="str">
        <f t="shared" si="24"/>
        <v/>
      </c>
      <c r="S317" t="str">
        <f>IF(OR(O317="",I317=""),"",IF(I317=0,IF(O317=0,"OK","Majeur"),IF(ABS((O317-I317)/I317)&lt;=IFERROR(VLOOKUP(G317,$AJ7:AK9,2,FALSE),0.005),"OK",IF(ABS((O317-I317)/I317)&lt;=2*IFERROR(VLOOKUP(G317,$AJ7:AK9,2,FALSE),0.005),"Mineur","Majeur"))))</f>
        <v/>
      </c>
    </row>
    <row r="318" spans="12:19" x14ac:dyDescent="0.25">
      <c r="L318" t="str">
        <f t="shared" si="20"/>
        <v/>
      </c>
      <c r="M318" t="str">
        <f>IF(AND(ISNUMBER(J318),ISNUMBER(K318)),IF(ABS(K318-J318)&lt;=MAX($AH3,ABS($AH4*I318)),"Concordant","Divergent"),"")</f>
        <v/>
      </c>
      <c r="O318" t="str">
        <f t="shared" si="21"/>
        <v/>
      </c>
      <c r="P318" t="str">
        <f t="shared" si="22"/>
        <v/>
      </c>
      <c r="Q318" t="str">
        <f t="shared" si="23"/>
        <v/>
      </c>
      <c r="R318" t="str">
        <f t="shared" si="24"/>
        <v/>
      </c>
      <c r="S318" t="str">
        <f>IF(OR(O318="",I318=""),"",IF(I318=0,IF(O318=0,"OK","Majeur"),IF(ABS((O318-I318)/I318)&lt;=IFERROR(VLOOKUP(G318,$AJ7:AK9,2,FALSE),0.005),"OK",IF(ABS((O318-I318)/I318)&lt;=2*IFERROR(VLOOKUP(G318,$AJ7:AK9,2,FALSE),0.005),"Mineur","Majeur"))))</f>
        <v/>
      </c>
    </row>
    <row r="319" spans="12:19" x14ac:dyDescent="0.25">
      <c r="L319" t="str">
        <f t="shared" si="20"/>
        <v/>
      </c>
      <c r="M319" t="str">
        <f>IF(AND(ISNUMBER(J319),ISNUMBER(K319)),IF(ABS(K319-J319)&lt;=MAX($AH3,ABS($AH4*I319)),"Concordant","Divergent"),"")</f>
        <v/>
      </c>
      <c r="O319" t="str">
        <f t="shared" si="21"/>
        <v/>
      </c>
      <c r="P319" t="str">
        <f t="shared" si="22"/>
        <v/>
      </c>
      <c r="Q319" t="str">
        <f t="shared" si="23"/>
        <v/>
      </c>
      <c r="R319" t="str">
        <f t="shared" si="24"/>
        <v/>
      </c>
      <c r="S319" t="str">
        <f>IF(OR(O319="",I319=""),"",IF(I319=0,IF(O319=0,"OK","Majeur"),IF(ABS((O319-I319)/I319)&lt;=IFERROR(VLOOKUP(G319,$AJ7:AK9,2,FALSE),0.005),"OK",IF(ABS((O319-I319)/I319)&lt;=2*IFERROR(VLOOKUP(G319,$AJ7:AK9,2,FALSE),0.005),"Mineur","Majeur"))))</f>
        <v/>
      </c>
    </row>
    <row r="320" spans="12:19" x14ac:dyDescent="0.25">
      <c r="L320" t="str">
        <f t="shared" si="20"/>
        <v/>
      </c>
      <c r="M320" t="str">
        <f>IF(AND(ISNUMBER(J320),ISNUMBER(K320)),IF(ABS(K320-J320)&lt;=MAX($AH3,ABS($AH4*I320)),"Concordant","Divergent"),"")</f>
        <v/>
      </c>
      <c r="O320" t="str">
        <f t="shared" si="21"/>
        <v/>
      </c>
      <c r="P320" t="str">
        <f t="shared" si="22"/>
        <v/>
      </c>
      <c r="Q320" t="str">
        <f t="shared" si="23"/>
        <v/>
      </c>
      <c r="R320" t="str">
        <f t="shared" si="24"/>
        <v/>
      </c>
      <c r="S320" t="str">
        <f>IF(OR(O320="",I320=""),"",IF(I320=0,IF(O320=0,"OK","Majeur"),IF(ABS((O320-I320)/I320)&lt;=IFERROR(VLOOKUP(G320,$AJ7:AK9,2,FALSE),0.005),"OK",IF(ABS((O320-I320)/I320)&lt;=2*IFERROR(VLOOKUP(G320,$AJ7:AK9,2,FALSE),0.005),"Mineur","Majeur"))))</f>
        <v/>
      </c>
    </row>
    <row r="321" spans="12:19" x14ac:dyDescent="0.25">
      <c r="L321" t="str">
        <f t="shared" si="20"/>
        <v/>
      </c>
      <c r="M321" t="str">
        <f>IF(AND(ISNUMBER(J321),ISNUMBER(K321)),IF(ABS(K321-J321)&lt;=MAX($AH3,ABS($AH4*I321)),"Concordant","Divergent"),"")</f>
        <v/>
      </c>
      <c r="O321" t="str">
        <f t="shared" si="21"/>
        <v/>
      </c>
      <c r="P321" t="str">
        <f t="shared" si="22"/>
        <v/>
      </c>
      <c r="Q321" t="str">
        <f t="shared" si="23"/>
        <v/>
      </c>
      <c r="R321" t="str">
        <f t="shared" si="24"/>
        <v/>
      </c>
      <c r="S321" t="str">
        <f>IF(OR(O321="",I321=""),"",IF(I321=0,IF(O321=0,"OK","Majeur"),IF(ABS((O321-I321)/I321)&lt;=IFERROR(VLOOKUP(G321,$AJ7:AK9,2,FALSE),0.005),"OK",IF(ABS((O321-I321)/I321)&lt;=2*IFERROR(VLOOKUP(G321,$AJ7:AK9,2,FALSE),0.005),"Mineur","Majeur"))))</f>
        <v/>
      </c>
    </row>
    <row r="322" spans="12:19" x14ac:dyDescent="0.25">
      <c r="L322" t="str">
        <f t="shared" si="20"/>
        <v/>
      </c>
      <c r="M322" t="str">
        <f>IF(AND(ISNUMBER(J322),ISNUMBER(K322)),IF(ABS(K322-J322)&lt;=MAX($AH3,ABS($AH4*I322)),"Concordant","Divergent"),"")</f>
        <v/>
      </c>
      <c r="O322" t="str">
        <f t="shared" si="21"/>
        <v/>
      </c>
      <c r="P322" t="str">
        <f t="shared" si="22"/>
        <v/>
      </c>
      <c r="Q322" t="str">
        <f t="shared" si="23"/>
        <v/>
      </c>
      <c r="R322" t="str">
        <f t="shared" si="24"/>
        <v/>
      </c>
      <c r="S322" t="str">
        <f>IF(OR(O322="",I322=""),"",IF(I322=0,IF(O322=0,"OK","Majeur"),IF(ABS((O322-I322)/I322)&lt;=IFERROR(VLOOKUP(G322,$AJ7:AK9,2,FALSE),0.005),"OK",IF(ABS((O322-I322)/I322)&lt;=2*IFERROR(VLOOKUP(G322,$AJ7:AK9,2,FALSE),0.005),"Mineur","Majeur"))))</f>
        <v/>
      </c>
    </row>
    <row r="323" spans="12:19" x14ac:dyDescent="0.25">
      <c r="L323" t="str">
        <f t="shared" ref="L323:L386" si="25">IF(AND(ISNUMBER(J323),ISNUMBER(K323)),K323-J323,"")</f>
        <v/>
      </c>
      <c r="M323" t="str">
        <f>IF(AND(ISNUMBER(J323),ISNUMBER(K323)),IF(ABS(K323-J323)&lt;=MAX($AH3,ABS($AH4*I323)),"Concordant","Divergent"),"")</f>
        <v/>
      </c>
      <c r="O323" t="str">
        <f t="shared" ref="O323:O386" si="26">IF(AND(ISNUMBER(J323),ISNUMBER(K323)),IF(M323="Concordant",ROUND(AVERAGE(J323,K323),3),IF(NOT(ISBLANK(N323)),N323,"")),IF(NOT(ISBLANK(N323)),N323,""))</f>
        <v/>
      </c>
      <c r="P323" t="str">
        <f t="shared" ref="P323:P386" si="27">IF(ISNUMBER(O323),O323-I323,"")</f>
        <v/>
      </c>
      <c r="Q323" t="str">
        <f t="shared" ref="Q323:Q386" si="28">IF(AND(ISNUMBER(P323),I323&lt;&gt;0),P323/I323,IF(AND(I323=0,ISNUMBER(O323)),1,""))</f>
        <v/>
      </c>
      <c r="R323" t="str">
        <f t="shared" ref="R323:R386" si="29">IF(ISNUMBER(P323),P323*H323,"")</f>
        <v/>
      </c>
      <c r="S323" t="str">
        <f>IF(OR(O323="",I323=""),"",IF(I323=0,IF(O323=0,"OK","Majeur"),IF(ABS((O323-I323)/I323)&lt;=IFERROR(VLOOKUP(G323,$AJ7:AK9,2,FALSE),0.005),"OK",IF(ABS((O323-I323)/I323)&lt;=2*IFERROR(VLOOKUP(G323,$AJ7:AK9,2,FALSE),0.005),"Mineur","Majeur"))))</f>
        <v/>
      </c>
    </row>
    <row r="324" spans="12:19" x14ac:dyDescent="0.25">
      <c r="L324" t="str">
        <f t="shared" si="25"/>
        <v/>
      </c>
      <c r="M324" t="str">
        <f>IF(AND(ISNUMBER(J324),ISNUMBER(K324)),IF(ABS(K324-J324)&lt;=MAX($AH3,ABS($AH4*I324)),"Concordant","Divergent"),"")</f>
        <v/>
      </c>
      <c r="O324" t="str">
        <f t="shared" si="26"/>
        <v/>
      </c>
      <c r="P324" t="str">
        <f t="shared" si="27"/>
        <v/>
      </c>
      <c r="Q324" t="str">
        <f t="shared" si="28"/>
        <v/>
      </c>
      <c r="R324" t="str">
        <f t="shared" si="29"/>
        <v/>
      </c>
      <c r="S324" t="str">
        <f>IF(OR(O324="",I324=""),"",IF(I324=0,IF(O324=0,"OK","Majeur"),IF(ABS((O324-I324)/I324)&lt;=IFERROR(VLOOKUP(G324,$AJ7:AK9,2,FALSE),0.005),"OK",IF(ABS((O324-I324)/I324)&lt;=2*IFERROR(VLOOKUP(G324,$AJ7:AK9,2,FALSE),0.005),"Mineur","Majeur"))))</f>
        <v/>
      </c>
    </row>
    <row r="325" spans="12:19" x14ac:dyDescent="0.25">
      <c r="L325" t="str">
        <f t="shared" si="25"/>
        <v/>
      </c>
      <c r="M325" t="str">
        <f>IF(AND(ISNUMBER(J325),ISNUMBER(K325)),IF(ABS(K325-J325)&lt;=MAX($AH3,ABS($AH4*I325)),"Concordant","Divergent"),"")</f>
        <v/>
      </c>
      <c r="O325" t="str">
        <f t="shared" si="26"/>
        <v/>
      </c>
      <c r="P325" t="str">
        <f t="shared" si="27"/>
        <v/>
      </c>
      <c r="Q325" t="str">
        <f t="shared" si="28"/>
        <v/>
      </c>
      <c r="R325" t="str">
        <f t="shared" si="29"/>
        <v/>
      </c>
      <c r="S325" t="str">
        <f>IF(OR(O325="",I325=""),"",IF(I325=0,IF(O325=0,"OK","Majeur"),IF(ABS((O325-I325)/I325)&lt;=IFERROR(VLOOKUP(G325,$AJ7:AK9,2,FALSE),0.005),"OK",IF(ABS((O325-I325)/I325)&lt;=2*IFERROR(VLOOKUP(G325,$AJ7:AK9,2,FALSE),0.005),"Mineur","Majeur"))))</f>
        <v/>
      </c>
    </row>
    <row r="326" spans="12:19" x14ac:dyDescent="0.25">
      <c r="L326" t="str">
        <f t="shared" si="25"/>
        <v/>
      </c>
      <c r="M326" t="str">
        <f>IF(AND(ISNUMBER(J326),ISNUMBER(K326)),IF(ABS(K326-J326)&lt;=MAX($AH3,ABS($AH4*I326)),"Concordant","Divergent"),"")</f>
        <v/>
      </c>
      <c r="O326" t="str">
        <f t="shared" si="26"/>
        <v/>
      </c>
      <c r="P326" t="str">
        <f t="shared" si="27"/>
        <v/>
      </c>
      <c r="Q326" t="str">
        <f t="shared" si="28"/>
        <v/>
      </c>
      <c r="R326" t="str">
        <f t="shared" si="29"/>
        <v/>
      </c>
      <c r="S326" t="str">
        <f>IF(OR(O326="",I326=""),"",IF(I326=0,IF(O326=0,"OK","Majeur"),IF(ABS((O326-I326)/I326)&lt;=IFERROR(VLOOKUP(G326,$AJ7:AK9,2,FALSE),0.005),"OK",IF(ABS((O326-I326)/I326)&lt;=2*IFERROR(VLOOKUP(G326,$AJ7:AK9,2,FALSE),0.005),"Mineur","Majeur"))))</f>
        <v/>
      </c>
    </row>
    <row r="327" spans="12:19" x14ac:dyDescent="0.25">
      <c r="L327" t="str">
        <f t="shared" si="25"/>
        <v/>
      </c>
      <c r="M327" t="str">
        <f>IF(AND(ISNUMBER(J327),ISNUMBER(K327)),IF(ABS(K327-J327)&lt;=MAX($AH3,ABS($AH4*I327)),"Concordant","Divergent"),"")</f>
        <v/>
      </c>
      <c r="O327" t="str">
        <f t="shared" si="26"/>
        <v/>
      </c>
      <c r="P327" t="str">
        <f t="shared" si="27"/>
        <v/>
      </c>
      <c r="Q327" t="str">
        <f t="shared" si="28"/>
        <v/>
      </c>
      <c r="R327" t="str">
        <f t="shared" si="29"/>
        <v/>
      </c>
      <c r="S327" t="str">
        <f>IF(OR(O327="",I327=""),"",IF(I327=0,IF(O327=0,"OK","Majeur"),IF(ABS((O327-I327)/I327)&lt;=IFERROR(VLOOKUP(G327,$AJ7:AK9,2,FALSE),0.005),"OK",IF(ABS((O327-I327)/I327)&lt;=2*IFERROR(VLOOKUP(G327,$AJ7:AK9,2,FALSE),0.005),"Mineur","Majeur"))))</f>
        <v/>
      </c>
    </row>
    <row r="328" spans="12:19" x14ac:dyDescent="0.25">
      <c r="L328" t="str">
        <f t="shared" si="25"/>
        <v/>
      </c>
      <c r="M328" t="str">
        <f>IF(AND(ISNUMBER(J328),ISNUMBER(K328)),IF(ABS(K328-J328)&lt;=MAX($AH3,ABS($AH4*I328)),"Concordant","Divergent"),"")</f>
        <v/>
      </c>
      <c r="O328" t="str">
        <f t="shared" si="26"/>
        <v/>
      </c>
      <c r="P328" t="str">
        <f t="shared" si="27"/>
        <v/>
      </c>
      <c r="Q328" t="str">
        <f t="shared" si="28"/>
        <v/>
      </c>
      <c r="R328" t="str">
        <f t="shared" si="29"/>
        <v/>
      </c>
      <c r="S328" t="str">
        <f>IF(OR(O328="",I328=""),"",IF(I328=0,IF(O328=0,"OK","Majeur"),IF(ABS((O328-I328)/I328)&lt;=IFERROR(VLOOKUP(G328,$AJ7:AK9,2,FALSE),0.005),"OK",IF(ABS((O328-I328)/I328)&lt;=2*IFERROR(VLOOKUP(G328,$AJ7:AK9,2,FALSE),0.005),"Mineur","Majeur"))))</f>
        <v/>
      </c>
    </row>
    <row r="329" spans="12:19" x14ac:dyDescent="0.25">
      <c r="L329" t="str">
        <f t="shared" si="25"/>
        <v/>
      </c>
      <c r="M329" t="str">
        <f>IF(AND(ISNUMBER(J329),ISNUMBER(K329)),IF(ABS(K329-J329)&lt;=MAX($AH3,ABS($AH4*I329)),"Concordant","Divergent"),"")</f>
        <v/>
      </c>
      <c r="O329" t="str">
        <f t="shared" si="26"/>
        <v/>
      </c>
      <c r="P329" t="str">
        <f t="shared" si="27"/>
        <v/>
      </c>
      <c r="Q329" t="str">
        <f t="shared" si="28"/>
        <v/>
      </c>
      <c r="R329" t="str">
        <f t="shared" si="29"/>
        <v/>
      </c>
      <c r="S329" t="str">
        <f>IF(OR(O329="",I329=""),"",IF(I329=0,IF(O329=0,"OK","Majeur"),IF(ABS((O329-I329)/I329)&lt;=IFERROR(VLOOKUP(G329,$AJ7:AK9,2,FALSE),0.005),"OK",IF(ABS((O329-I329)/I329)&lt;=2*IFERROR(VLOOKUP(G329,$AJ7:AK9,2,FALSE),0.005),"Mineur","Majeur"))))</f>
        <v/>
      </c>
    </row>
    <row r="330" spans="12:19" x14ac:dyDescent="0.25">
      <c r="L330" t="str">
        <f t="shared" si="25"/>
        <v/>
      </c>
      <c r="M330" t="str">
        <f>IF(AND(ISNUMBER(J330),ISNUMBER(K330)),IF(ABS(K330-J330)&lt;=MAX($AH3,ABS($AH4*I330)),"Concordant","Divergent"),"")</f>
        <v/>
      </c>
      <c r="O330" t="str">
        <f t="shared" si="26"/>
        <v/>
      </c>
      <c r="P330" t="str">
        <f t="shared" si="27"/>
        <v/>
      </c>
      <c r="Q330" t="str">
        <f t="shared" si="28"/>
        <v/>
      </c>
      <c r="R330" t="str">
        <f t="shared" si="29"/>
        <v/>
      </c>
      <c r="S330" t="str">
        <f>IF(OR(O330="",I330=""),"",IF(I330=0,IF(O330=0,"OK","Majeur"),IF(ABS((O330-I330)/I330)&lt;=IFERROR(VLOOKUP(G330,$AJ7:AK9,2,FALSE),0.005),"OK",IF(ABS((O330-I330)/I330)&lt;=2*IFERROR(VLOOKUP(G330,$AJ7:AK9,2,FALSE),0.005),"Mineur","Majeur"))))</f>
        <v/>
      </c>
    </row>
    <row r="331" spans="12:19" x14ac:dyDescent="0.25">
      <c r="L331" t="str">
        <f t="shared" si="25"/>
        <v/>
      </c>
      <c r="M331" t="str">
        <f>IF(AND(ISNUMBER(J331),ISNUMBER(K331)),IF(ABS(K331-J331)&lt;=MAX($AH3,ABS($AH4*I331)),"Concordant","Divergent"),"")</f>
        <v/>
      </c>
      <c r="O331" t="str">
        <f t="shared" si="26"/>
        <v/>
      </c>
      <c r="P331" t="str">
        <f t="shared" si="27"/>
        <v/>
      </c>
      <c r="Q331" t="str">
        <f t="shared" si="28"/>
        <v/>
      </c>
      <c r="R331" t="str">
        <f t="shared" si="29"/>
        <v/>
      </c>
      <c r="S331" t="str">
        <f>IF(OR(O331="",I331=""),"",IF(I331=0,IF(O331=0,"OK","Majeur"),IF(ABS((O331-I331)/I331)&lt;=IFERROR(VLOOKUP(G331,$AJ7:AK9,2,FALSE),0.005),"OK",IF(ABS((O331-I331)/I331)&lt;=2*IFERROR(VLOOKUP(G331,$AJ7:AK9,2,FALSE),0.005),"Mineur","Majeur"))))</f>
        <v/>
      </c>
    </row>
    <row r="332" spans="12:19" x14ac:dyDescent="0.25">
      <c r="L332" t="str">
        <f t="shared" si="25"/>
        <v/>
      </c>
      <c r="M332" t="str">
        <f>IF(AND(ISNUMBER(J332),ISNUMBER(K332)),IF(ABS(K332-J332)&lt;=MAX($AH3,ABS($AH4*I332)),"Concordant","Divergent"),"")</f>
        <v/>
      </c>
      <c r="O332" t="str">
        <f t="shared" si="26"/>
        <v/>
      </c>
      <c r="P332" t="str">
        <f t="shared" si="27"/>
        <v/>
      </c>
      <c r="Q332" t="str">
        <f t="shared" si="28"/>
        <v/>
      </c>
      <c r="R332" t="str">
        <f t="shared" si="29"/>
        <v/>
      </c>
      <c r="S332" t="str">
        <f>IF(OR(O332="",I332=""),"",IF(I332=0,IF(O332=0,"OK","Majeur"),IF(ABS((O332-I332)/I332)&lt;=IFERROR(VLOOKUP(G332,$AJ7:AK9,2,FALSE),0.005),"OK",IF(ABS((O332-I332)/I332)&lt;=2*IFERROR(VLOOKUP(G332,$AJ7:AK9,2,FALSE),0.005),"Mineur","Majeur"))))</f>
        <v/>
      </c>
    </row>
    <row r="333" spans="12:19" x14ac:dyDescent="0.25">
      <c r="L333" t="str">
        <f t="shared" si="25"/>
        <v/>
      </c>
      <c r="M333" t="str">
        <f>IF(AND(ISNUMBER(J333),ISNUMBER(K333)),IF(ABS(K333-J333)&lt;=MAX($AH3,ABS($AH4*I333)),"Concordant","Divergent"),"")</f>
        <v/>
      </c>
      <c r="O333" t="str">
        <f t="shared" si="26"/>
        <v/>
      </c>
      <c r="P333" t="str">
        <f t="shared" si="27"/>
        <v/>
      </c>
      <c r="Q333" t="str">
        <f t="shared" si="28"/>
        <v/>
      </c>
      <c r="R333" t="str">
        <f t="shared" si="29"/>
        <v/>
      </c>
      <c r="S333" t="str">
        <f>IF(OR(O333="",I333=""),"",IF(I333=0,IF(O333=0,"OK","Majeur"),IF(ABS((O333-I333)/I333)&lt;=IFERROR(VLOOKUP(G333,$AJ7:AK9,2,FALSE),0.005),"OK",IF(ABS((O333-I333)/I333)&lt;=2*IFERROR(VLOOKUP(G333,$AJ7:AK9,2,FALSE),0.005),"Mineur","Majeur"))))</f>
        <v/>
      </c>
    </row>
    <row r="334" spans="12:19" x14ac:dyDescent="0.25">
      <c r="L334" t="str">
        <f t="shared" si="25"/>
        <v/>
      </c>
      <c r="M334" t="str">
        <f>IF(AND(ISNUMBER(J334),ISNUMBER(K334)),IF(ABS(K334-J334)&lt;=MAX($AH3,ABS($AH4*I334)),"Concordant","Divergent"),"")</f>
        <v/>
      </c>
      <c r="O334" t="str">
        <f t="shared" si="26"/>
        <v/>
      </c>
      <c r="P334" t="str">
        <f t="shared" si="27"/>
        <v/>
      </c>
      <c r="Q334" t="str">
        <f t="shared" si="28"/>
        <v/>
      </c>
      <c r="R334" t="str">
        <f t="shared" si="29"/>
        <v/>
      </c>
      <c r="S334" t="str">
        <f>IF(OR(O334="",I334=""),"",IF(I334=0,IF(O334=0,"OK","Majeur"),IF(ABS((O334-I334)/I334)&lt;=IFERROR(VLOOKUP(G334,$AJ7:AK9,2,FALSE),0.005),"OK",IF(ABS((O334-I334)/I334)&lt;=2*IFERROR(VLOOKUP(G334,$AJ7:AK9,2,FALSE),0.005),"Mineur","Majeur"))))</f>
        <v/>
      </c>
    </row>
    <row r="335" spans="12:19" x14ac:dyDescent="0.25">
      <c r="L335" t="str">
        <f t="shared" si="25"/>
        <v/>
      </c>
      <c r="M335" t="str">
        <f>IF(AND(ISNUMBER(J335),ISNUMBER(K335)),IF(ABS(K335-J335)&lt;=MAX($AH3,ABS($AH4*I335)),"Concordant","Divergent"),"")</f>
        <v/>
      </c>
      <c r="O335" t="str">
        <f t="shared" si="26"/>
        <v/>
      </c>
      <c r="P335" t="str">
        <f t="shared" si="27"/>
        <v/>
      </c>
      <c r="Q335" t="str">
        <f t="shared" si="28"/>
        <v/>
      </c>
      <c r="R335" t="str">
        <f t="shared" si="29"/>
        <v/>
      </c>
      <c r="S335" t="str">
        <f>IF(OR(O335="",I335=""),"",IF(I335=0,IF(O335=0,"OK","Majeur"),IF(ABS((O335-I335)/I335)&lt;=IFERROR(VLOOKUP(G335,$AJ7:AK9,2,FALSE),0.005),"OK",IF(ABS((O335-I335)/I335)&lt;=2*IFERROR(VLOOKUP(G335,$AJ7:AK9,2,FALSE),0.005),"Mineur","Majeur"))))</f>
        <v/>
      </c>
    </row>
    <row r="336" spans="12:19" x14ac:dyDescent="0.25">
      <c r="L336" t="str">
        <f t="shared" si="25"/>
        <v/>
      </c>
      <c r="M336" t="str">
        <f>IF(AND(ISNUMBER(J336),ISNUMBER(K336)),IF(ABS(K336-J336)&lt;=MAX($AH3,ABS($AH4*I336)),"Concordant","Divergent"),"")</f>
        <v/>
      </c>
      <c r="O336" t="str">
        <f t="shared" si="26"/>
        <v/>
      </c>
      <c r="P336" t="str">
        <f t="shared" si="27"/>
        <v/>
      </c>
      <c r="Q336" t="str">
        <f t="shared" si="28"/>
        <v/>
      </c>
      <c r="R336" t="str">
        <f t="shared" si="29"/>
        <v/>
      </c>
      <c r="S336" t="str">
        <f>IF(OR(O336="",I336=""),"",IF(I336=0,IF(O336=0,"OK","Majeur"),IF(ABS((O336-I336)/I336)&lt;=IFERROR(VLOOKUP(G336,$AJ7:AK9,2,FALSE),0.005),"OK",IF(ABS((O336-I336)/I336)&lt;=2*IFERROR(VLOOKUP(G336,$AJ7:AK9,2,FALSE),0.005),"Mineur","Majeur"))))</f>
        <v/>
      </c>
    </row>
    <row r="337" spans="12:19" x14ac:dyDescent="0.25">
      <c r="L337" t="str">
        <f t="shared" si="25"/>
        <v/>
      </c>
      <c r="M337" t="str">
        <f>IF(AND(ISNUMBER(J337),ISNUMBER(K337)),IF(ABS(K337-J337)&lt;=MAX($AH3,ABS($AH4*I337)),"Concordant","Divergent"),"")</f>
        <v/>
      </c>
      <c r="O337" t="str">
        <f t="shared" si="26"/>
        <v/>
      </c>
      <c r="P337" t="str">
        <f t="shared" si="27"/>
        <v/>
      </c>
      <c r="Q337" t="str">
        <f t="shared" si="28"/>
        <v/>
      </c>
      <c r="R337" t="str">
        <f t="shared" si="29"/>
        <v/>
      </c>
      <c r="S337" t="str">
        <f>IF(OR(O337="",I337=""),"",IF(I337=0,IF(O337=0,"OK","Majeur"),IF(ABS((O337-I337)/I337)&lt;=IFERROR(VLOOKUP(G337,$AJ7:AK9,2,FALSE),0.005),"OK",IF(ABS((O337-I337)/I337)&lt;=2*IFERROR(VLOOKUP(G337,$AJ7:AK9,2,FALSE),0.005),"Mineur","Majeur"))))</f>
        <v/>
      </c>
    </row>
    <row r="338" spans="12:19" x14ac:dyDescent="0.25">
      <c r="L338" t="str">
        <f t="shared" si="25"/>
        <v/>
      </c>
      <c r="M338" t="str">
        <f>IF(AND(ISNUMBER(J338),ISNUMBER(K338)),IF(ABS(K338-J338)&lt;=MAX($AH3,ABS($AH4*I338)),"Concordant","Divergent"),"")</f>
        <v/>
      </c>
      <c r="O338" t="str">
        <f t="shared" si="26"/>
        <v/>
      </c>
      <c r="P338" t="str">
        <f t="shared" si="27"/>
        <v/>
      </c>
      <c r="Q338" t="str">
        <f t="shared" si="28"/>
        <v/>
      </c>
      <c r="R338" t="str">
        <f t="shared" si="29"/>
        <v/>
      </c>
      <c r="S338" t="str">
        <f>IF(OR(O338="",I338=""),"",IF(I338=0,IF(O338=0,"OK","Majeur"),IF(ABS((O338-I338)/I338)&lt;=IFERROR(VLOOKUP(G338,$AJ7:AK9,2,FALSE),0.005),"OK",IF(ABS((O338-I338)/I338)&lt;=2*IFERROR(VLOOKUP(G338,$AJ7:AK9,2,FALSE),0.005),"Mineur","Majeur"))))</f>
        <v/>
      </c>
    </row>
    <row r="339" spans="12:19" x14ac:dyDescent="0.25">
      <c r="L339" t="str">
        <f t="shared" si="25"/>
        <v/>
      </c>
      <c r="M339" t="str">
        <f>IF(AND(ISNUMBER(J339),ISNUMBER(K339)),IF(ABS(K339-J339)&lt;=MAX($AH3,ABS($AH4*I339)),"Concordant","Divergent"),"")</f>
        <v/>
      </c>
      <c r="O339" t="str">
        <f t="shared" si="26"/>
        <v/>
      </c>
      <c r="P339" t="str">
        <f t="shared" si="27"/>
        <v/>
      </c>
      <c r="Q339" t="str">
        <f t="shared" si="28"/>
        <v/>
      </c>
      <c r="R339" t="str">
        <f t="shared" si="29"/>
        <v/>
      </c>
      <c r="S339" t="str">
        <f>IF(OR(O339="",I339=""),"",IF(I339=0,IF(O339=0,"OK","Majeur"),IF(ABS((O339-I339)/I339)&lt;=IFERROR(VLOOKUP(G339,$AJ7:AK9,2,FALSE),0.005),"OK",IF(ABS((O339-I339)/I339)&lt;=2*IFERROR(VLOOKUP(G339,$AJ7:AK9,2,FALSE),0.005),"Mineur","Majeur"))))</f>
        <v/>
      </c>
    </row>
    <row r="340" spans="12:19" x14ac:dyDescent="0.25">
      <c r="L340" t="str">
        <f t="shared" si="25"/>
        <v/>
      </c>
      <c r="M340" t="str">
        <f>IF(AND(ISNUMBER(J340),ISNUMBER(K340)),IF(ABS(K340-J340)&lt;=MAX($AH3,ABS($AH4*I340)),"Concordant","Divergent"),"")</f>
        <v/>
      </c>
      <c r="O340" t="str">
        <f t="shared" si="26"/>
        <v/>
      </c>
      <c r="P340" t="str">
        <f t="shared" si="27"/>
        <v/>
      </c>
      <c r="Q340" t="str">
        <f t="shared" si="28"/>
        <v/>
      </c>
      <c r="R340" t="str">
        <f t="shared" si="29"/>
        <v/>
      </c>
      <c r="S340" t="str">
        <f>IF(OR(O340="",I340=""),"",IF(I340=0,IF(O340=0,"OK","Majeur"),IF(ABS((O340-I340)/I340)&lt;=IFERROR(VLOOKUP(G340,$AJ7:AK9,2,FALSE),0.005),"OK",IF(ABS((O340-I340)/I340)&lt;=2*IFERROR(VLOOKUP(G340,$AJ7:AK9,2,FALSE),0.005),"Mineur","Majeur"))))</f>
        <v/>
      </c>
    </row>
    <row r="341" spans="12:19" x14ac:dyDescent="0.25">
      <c r="L341" t="str">
        <f t="shared" si="25"/>
        <v/>
      </c>
      <c r="M341" t="str">
        <f>IF(AND(ISNUMBER(J341),ISNUMBER(K341)),IF(ABS(K341-J341)&lt;=MAX($AH3,ABS($AH4*I341)),"Concordant","Divergent"),"")</f>
        <v/>
      </c>
      <c r="O341" t="str">
        <f t="shared" si="26"/>
        <v/>
      </c>
      <c r="P341" t="str">
        <f t="shared" si="27"/>
        <v/>
      </c>
      <c r="Q341" t="str">
        <f t="shared" si="28"/>
        <v/>
      </c>
      <c r="R341" t="str">
        <f t="shared" si="29"/>
        <v/>
      </c>
      <c r="S341" t="str">
        <f>IF(OR(O341="",I341=""),"",IF(I341=0,IF(O341=0,"OK","Majeur"),IF(ABS((O341-I341)/I341)&lt;=IFERROR(VLOOKUP(G341,$AJ7:AK9,2,FALSE),0.005),"OK",IF(ABS((O341-I341)/I341)&lt;=2*IFERROR(VLOOKUP(G341,$AJ7:AK9,2,FALSE),0.005),"Mineur","Majeur"))))</f>
        <v/>
      </c>
    </row>
    <row r="342" spans="12:19" x14ac:dyDescent="0.25">
      <c r="L342" t="str">
        <f t="shared" si="25"/>
        <v/>
      </c>
      <c r="M342" t="str">
        <f>IF(AND(ISNUMBER(J342),ISNUMBER(K342)),IF(ABS(K342-J342)&lt;=MAX($AH3,ABS($AH4*I342)),"Concordant","Divergent"),"")</f>
        <v/>
      </c>
      <c r="O342" t="str">
        <f t="shared" si="26"/>
        <v/>
      </c>
      <c r="P342" t="str">
        <f t="shared" si="27"/>
        <v/>
      </c>
      <c r="Q342" t="str">
        <f t="shared" si="28"/>
        <v/>
      </c>
      <c r="R342" t="str">
        <f t="shared" si="29"/>
        <v/>
      </c>
      <c r="S342" t="str">
        <f>IF(OR(O342="",I342=""),"",IF(I342=0,IF(O342=0,"OK","Majeur"),IF(ABS((O342-I342)/I342)&lt;=IFERROR(VLOOKUP(G342,$AJ7:AK9,2,FALSE),0.005),"OK",IF(ABS((O342-I342)/I342)&lt;=2*IFERROR(VLOOKUP(G342,$AJ7:AK9,2,FALSE),0.005),"Mineur","Majeur"))))</f>
        <v/>
      </c>
    </row>
    <row r="343" spans="12:19" x14ac:dyDescent="0.25">
      <c r="L343" t="str">
        <f t="shared" si="25"/>
        <v/>
      </c>
      <c r="M343" t="str">
        <f>IF(AND(ISNUMBER(J343),ISNUMBER(K343)),IF(ABS(K343-J343)&lt;=MAX($AH3,ABS($AH4*I343)),"Concordant","Divergent"),"")</f>
        <v/>
      </c>
      <c r="O343" t="str">
        <f t="shared" si="26"/>
        <v/>
      </c>
      <c r="P343" t="str">
        <f t="shared" si="27"/>
        <v/>
      </c>
      <c r="Q343" t="str">
        <f t="shared" si="28"/>
        <v/>
      </c>
      <c r="R343" t="str">
        <f t="shared" si="29"/>
        <v/>
      </c>
      <c r="S343" t="str">
        <f>IF(OR(O343="",I343=""),"",IF(I343=0,IF(O343=0,"OK","Majeur"),IF(ABS((O343-I343)/I343)&lt;=IFERROR(VLOOKUP(G343,$AJ7:AK9,2,FALSE),0.005),"OK",IF(ABS((O343-I343)/I343)&lt;=2*IFERROR(VLOOKUP(G343,$AJ7:AK9,2,FALSE),0.005),"Mineur","Majeur"))))</f>
        <v/>
      </c>
    </row>
    <row r="344" spans="12:19" x14ac:dyDescent="0.25">
      <c r="L344" t="str">
        <f t="shared" si="25"/>
        <v/>
      </c>
      <c r="M344" t="str">
        <f>IF(AND(ISNUMBER(J344),ISNUMBER(K344)),IF(ABS(K344-J344)&lt;=MAX($AH3,ABS($AH4*I344)),"Concordant","Divergent"),"")</f>
        <v/>
      </c>
      <c r="O344" t="str">
        <f t="shared" si="26"/>
        <v/>
      </c>
      <c r="P344" t="str">
        <f t="shared" si="27"/>
        <v/>
      </c>
      <c r="Q344" t="str">
        <f t="shared" si="28"/>
        <v/>
      </c>
      <c r="R344" t="str">
        <f t="shared" si="29"/>
        <v/>
      </c>
      <c r="S344" t="str">
        <f>IF(OR(O344="",I344=""),"",IF(I344=0,IF(O344=0,"OK","Majeur"),IF(ABS((O344-I344)/I344)&lt;=IFERROR(VLOOKUP(G344,$AJ7:AK9,2,FALSE),0.005),"OK",IF(ABS((O344-I344)/I344)&lt;=2*IFERROR(VLOOKUP(G344,$AJ7:AK9,2,FALSE),0.005),"Mineur","Majeur"))))</f>
        <v/>
      </c>
    </row>
    <row r="345" spans="12:19" x14ac:dyDescent="0.25">
      <c r="L345" t="str">
        <f t="shared" si="25"/>
        <v/>
      </c>
      <c r="M345" t="str">
        <f>IF(AND(ISNUMBER(J345),ISNUMBER(K345)),IF(ABS(K345-J345)&lt;=MAX($AH3,ABS($AH4*I345)),"Concordant","Divergent"),"")</f>
        <v/>
      </c>
      <c r="O345" t="str">
        <f t="shared" si="26"/>
        <v/>
      </c>
      <c r="P345" t="str">
        <f t="shared" si="27"/>
        <v/>
      </c>
      <c r="Q345" t="str">
        <f t="shared" si="28"/>
        <v/>
      </c>
      <c r="R345" t="str">
        <f t="shared" si="29"/>
        <v/>
      </c>
      <c r="S345" t="str">
        <f>IF(OR(O345="",I345=""),"",IF(I345=0,IF(O345=0,"OK","Majeur"),IF(ABS((O345-I345)/I345)&lt;=IFERROR(VLOOKUP(G345,$AJ7:AK9,2,FALSE),0.005),"OK",IF(ABS((O345-I345)/I345)&lt;=2*IFERROR(VLOOKUP(G345,$AJ7:AK9,2,FALSE),0.005),"Mineur","Majeur"))))</f>
        <v/>
      </c>
    </row>
    <row r="346" spans="12:19" x14ac:dyDescent="0.25">
      <c r="L346" t="str">
        <f t="shared" si="25"/>
        <v/>
      </c>
      <c r="M346" t="str">
        <f>IF(AND(ISNUMBER(J346),ISNUMBER(K346)),IF(ABS(K346-J346)&lt;=MAX($AH3,ABS($AH4*I346)),"Concordant","Divergent"),"")</f>
        <v/>
      </c>
      <c r="O346" t="str">
        <f t="shared" si="26"/>
        <v/>
      </c>
      <c r="P346" t="str">
        <f t="shared" si="27"/>
        <v/>
      </c>
      <c r="Q346" t="str">
        <f t="shared" si="28"/>
        <v/>
      </c>
      <c r="R346" t="str">
        <f t="shared" si="29"/>
        <v/>
      </c>
      <c r="S346" t="str">
        <f>IF(OR(O346="",I346=""),"",IF(I346=0,IF(O346=0,"OK","Majeur"),IF(ABS((O346-I346)/I346)&lt;=IFERROR(VLOOKUP(G346,$AJ7:AK9,2,FALSE),0.005),"OK",IF(ABS((O346-I346)/I346)&lt;=2*IFERROR(VLOOKUP(G346,$AJ7:AK9,2,FALSE),0.005),"Mineur","Majeur"))))</f>
        <v/>
      </c>
    </row>
    <row r="347" spans="12:19" x14ac:dyDescent="0.25">
      <c r="L347" t="str">
        <f t="shared" si="25"/>
        <v/>
      </c>
      <c r="M347" t="str">
        <f>IF(AND(ISNUMBER(J347),ISNUMBER(K347)),IF(ABS(K347-J347)&lt;=MAX($AH3,ABS($AH4*I347)),"Concordant","Divergent"),"")</f>
        <v/>
      </c>
      <c r="O347" t="str">
        <f t="shared" si="26"/>
        <v/>
      </c>
      <c r="P347" t="str">
        <f t="shared" si="27"/>
        <v/>
      </c>
      <c r="Q347" t="str">
        <f t="shared" si="28"/>
        <v/>
      </c>
      <c r="R347" t="str">
        <f t="shared" si="29"/>
        <v/>
      </c>
      <c r="S347" t="str">
        <f>IF(OR(O347="",I347=""),"",IF(I347=0,IF(O347=0,"OK","Majeur"),IF(ABS((O347-I347)/I347)&lt;=IFERROR(VLOOKUP(G347,$AJ7:AK9,2,FALSE),0.005),"OK",IF(ABS((O347-I347)/I347)&lt;=2*IFERROR(VLOOKUP(G347,$AJ7:AK9,2,FALSE),0.005),"Mineur","Majeur"))))</f>
        <v/>
      </c>
    </row>
    <row r="348" spans="12:19" x14ac:dyDescent="0.25">
      <c r="L348" t="str">
        <f t="shared" si="25"/>
        <v/>
      </c>
      <c r="M348" t="str">
        <f>IF(AND(ISNUMBER(J348),ISNUMBER(K348)),IF(ABS(K348-J348)&lt;=MAX($AH3,ABS($AH4*I348)),"Concordant","Divergent"),"")</f>
        <v/>
      </c>
      <c r="O348" t="str">
        <f t="shared" si="26"/>
        <v/>
      </c>
      <c r="P348" t="str">
        <f t="shared" si="27"/>
        <v/>
      </c>
      <c r="Q348" t="str">
        <f t="shared" si="28"/>
        <v/>
      </c>
      <c r="R348" t="str">
        <f t="shared" si="29"/>
        <v/>
      </c>
      <c r="S348" t="str">
        <f>IF(OR(O348="",I348=""),"",IF(I348=0,IF(O348=0,"OK","Majeur"),IF(ABS((O348-I348)/I348)&lt;=IFERROR(VLOOKUP(G348,$AJ7:AK9,2,FALSE),0.005),"OK",IF(ABS((O348-I348)/I348)&lt;=2*IFERROR(VLOOKUP(G348,$AJ7:AK9,2,FALSE),0.005),"Mineur","Majeur"))))</f>
        <v/>
      </c>
    </row>
    <row r="349" spans="12:19" x14ac:dyDescent="0.25">
      <c r="L349" t="str">
        <f t="shared" si="25"/>
        <v/>
      </c>
      <c r="M349" t="str">
        <f>IF(AND(ISNUMBER(J349),ISNUMBER(K349)),IF(ABS(K349-J349)&lt;=MAX($AH3,ABS($AH4*I349)),"Concordant","Divergent"),"")</f>
        <v/>
      </c>
      <c r="O349" t="str">
        <f t="shared" si="26"/>
        <v/>
      </c>
      <c r="P349" t="str">
        <f t="shared" si="27"/>
        <v/>
      </c>
      <c r="Q349" t="str">
        <f t="shared" si="28"/>
        <v/>
      </c>
      <c r="R349" t="str">
        <f t="shared" si="29"/>
        <v/>
      </c>
      <c r="S349" t="str">
        <f>IF(OR(O349="",I349=""),"",IF(I349=0,IF(O349=0,"OK","Majeur"),IF(ABS((O349-I349)/I349)&lt;=IFERROR(VLOOKUP(G349,$AJ7:AK9,2,FALSE),0.005),"OK",IF(ABS((O349-I349)/I349)&lt;=2*IFERROR(VLOOKUP(G349,$AJ7:AK9,2,FALSE),0.005),"Mineur","Majeur"))))</f>
        <v/>
      </c>
    </row>
    <row r="350" spans="12:19" x14ac:dyDescent="0.25">
      <c r="L350" t="str">
        <f t="shared" si="25"/>
        <v/>
      </c>
      <c r="M350" t="str">
        <f>IF(AND(ISNUMBER(J350),ISNUMBER(K350)),IF(ABS(K350-J350)&lt;=MAX($AH3,ABS($AH4*I350)),"Concordant","Divergent"),"")</f>
        <v/>
      </c>
      <c r="O350" t="str">
        <f t="shared" si="26"/>
        <v/>
      </c>
      <c r="P350" t="str">
        <f t="shared" si="27"/>
        <v/>
      </c>
      <c r="Q350" t="str">
        <f t="shared" si="28"/>
        <v/>
      </c>
      <c r="R350" t="str">
        <f t="shared" si="29"/>
        <v/>
      </c>
      <c r="S350" t="str">
        <f>IF(OR(O350="",I350=""),"",IF(I350=0,IF(O350=0,"OK","Majeur"),IF(ABS((O350-I350)/I350)&lt;=IFERROR(VLOOKUP(G350,$AJ7:AK9,2,FALSE),0.005),"OK",IF(ABS((O350-I350)/I350)&lt;=2*IFERROR(VLOOKUP(G350,$AJ7:AK9,2,FALSE),0.005),"Mineur","Majeur"))))</f>
        <v/>
      </c>
    </row>
    <row r="351" spans="12:19" x14ac:dyDescent="0.25">
      <c r="L351" t="str">
        <f t="shared" si="25"/>
        <v/>
      </c>
      <c r="M351" t="str">
        <f>IF(AND(ISNUMBER(J351),ISNUMBER(K351)),IF(ABS(K351-J351)&lt;=MAX($AH3,ABS($AH4*I351)),"Concordant","Divergent"),"")</f>
        <v/>
      </c>
      <c r="O351" t="str">
        <f t="shared" si="26"/>
        <v/>
      </c>
      <c r="P351" t="str">
        <f t="shared" si="27"/>
        <v/>
      </c>
      <c r="Q351" t="str">
        <f t="shared" si="28"/>
        <v/>
      </c>
      <c r="R351" t="str">
        <f t="shared" si="29"/>
        <v/>
      </c>
      <c r="S351" t="str">
        <f>IF(OR(O351="",I351=""),"",IF(I351=0,IF(O351=0,"OK","Majeur"),IF(ABS((O351-I351)/I351)&lt;=IFERROR(VLOOKUP(G351,$AJ7:AK9,2,FALSE),0.005),"OK",IF(ABS((O351-I351)/I351)&lt;=2*IFERROR(VLOOKUP(G351,$AJ7:AK9,2,FALSE),0.005),"Mineur","Majeur"))))</f>
        <v/>
      </c>
    </row>
    <row r="352" spans="12:19" x14ac:dyDescent="0.25">
      <c r="L352" t="str">
        <f t="shared" si="25"/>
        <v/>
      </c>
      <c r="M352" t="str">
        <f>IF(AND(ISNUMBER(J352),ISNUMBER(K352)),IF(ABS(K352-J352)&lt;=MAX($AH3,ABS($AH4*I352)),"Concordant","Divergent"),"")</f>
        <v/>
      </c>
      <c r="O352" t="str">
        <f t="shared" si="26"/>
        <v/>
      </c>
      <c r="P352" t="str">
        <f t="shared" si="27"/>
        <v/>
      </c>
      <c r="Q352" t="str">
        <f t="shared" si="28"/>
        <v/>
      </c>
      <c r="R352" t="str">
        <f t="shared" si="29"/>
        <v/>
      </c>
      <c r="S352" t="str">
        <f>IF(OR(O352="",I352=""),"",IF(I352=0,IF(O352=0,"OK","Majeur"),IF(ABS((O352-I352)/I352)&lt;=IFERROR(VLOOKUP(G352,$AJ7:AK9,2,FALSE),0.005),"OK",IF(ABS((O352-I352)/I352)&lt;=2*IFERROR(VLOOKUP(G352,$AJ7:AK9,2,FALSE),0.005),"Mineur","Majeur"))))</f>
        <v/>
      </c>
    </row>
    <row r="353" spans="12:19" x14ac:dyDescent="0.25">
      <c r="L353" t="str">
        <f t="shared" si="25"/>
        <v/>
      </c>
      <c r="M353" t="str">
        <f>IF(AND(ISNUMBER(J353),ISNUMBER(K353)),IF(ABS(K353-J353)&lt;=MAX($AH3,ABS($AH4*I353)),"Concordant","Divergent"),"")</f>
        <v/>
      </c>
      <c r="O353" t="str">
        <f t="shared" si="26"/>
        <v/>
      </c>
      <c r="P353" t="str">
        <f t="shared" si="27"/>
        <v/>
      </c>
      <c r="Q353" t="str">
        <f t="shared" si="28"/>
        <v/>
      </c>
      <c r="R353" t="str">
        <f t="shared" si="29"/>
        <v/>
      </c>
      <c r="S353" t="str">
        <f>IF(OR(O353="",I353=""),"",IF(I353=0,IF(O353=0,"OK","Majeur"),IF(ABS((O353-I353)/I353)&lt;=IFERROR(VLOOKUP(G353,$AJ7:AK9,2,FALSE),0.005),"OK",IF(ABS((O353-I353)/I353)&lt;=2*IFERROR(VLOOKUP(G353,$AJ7:AK9,2,FALSE),0.005),"Mineur","Majeur"))))</f>
        <v/>
      </c>
    </row>
    <row r="354" spans="12:19" x14ac:dyDescent="0.25">
      <c r="L354" t="str">
        <f t="shared" si="25"/>
        <v/>
      </c>
      <c r="M354" t="str">
        <f>IF(AND(ISNUMBER(J354),ISNUMBER(K354)),IF(ABS(K354-J354)&lt;=MAX($AH3,ABS($AH4*I354)),"Concordant","Divergent"),"")</f>
        <v/>
      </c>
      <c r="O354" t="str">
        <f t="shared" si="26"/>
        <v/>
      </c>
      <c r="P354" t="str">
        <f t="shared" si="27"/>
        <v/>
      </c>
      <c r="Q354" t="str">
        <f t="shared" si="28"/>
        <v/>
      </c>
      <c r="R354" t="str">
        <f t="shared" si="29"/>
        <v/>
      </c>
      <c r="S354" t="str">
        <f>IF(OR(O354="",I354=""),"",IF(I354=0,IF(O354=0,"OK","Majeur"),IF(ABS((O354-I354)/I354)&lt;=IFERROR(VLOOKUP(G354,$AJ7:AK9,2,FALSE),0.005),"OK",IF(ABS((O354-I354)/I354)&lt;=2*IFERROR(VLOOKUP(G354,$AJ7:AK9,2,FALSE),0.005),"Mineur","Majeur"))))</f>
        <v/>
      </c>
    </row>
    <row r="355" spans="12:19" x14ac:dyDescent="0.25">
      <c r="L355" t="str">
        <f t="shared" si="25"/>
        <v/>
      </c>
      <c r="M355" t="str">
        <f>IF(AND(ISNUMBER(J355),ISNUMBER(K355)),IF(ABS(K355-J355)&lt;=MAX($AH3,ABS($AH4*I355)),"Concordant","Divergent"),"")</f>
        <v/>
      </c>
      <c r="O355" t="str">
        <f t="shared" si="26"/>
        <v/>
      </c>
      <c r="P355" t="str">
        <f t="shared" si="27"/>
        <v/>
      </c>
      <c r="Q355" t="str">
        <f t="shared" si="28"/>
        <v/>
      </c>
      <c r="R355" t="str">
        <f t="shared" si="29"/>
        <v/>
      </c>
      <c r="S355" t="str">
        <f>IF(OR(O355="",I355=""),"",IF(I355=0,IF(O355=0,"OK","Majeur"),IF(ABS((O355-I355)/I355)&lt;=IFERROR(VLOOKUP(G355,$AJ7:AK9,2,FALSE),0.005),"OK",IF(ABS((O355-I355)/I355)&lt;=2*IFERROR(VLOOKUP(G355,$AJ7:AK9,2,FALSE),0.005),"Mineur","Majeur"))))</f>
        <v/>
      </c>
    </row>
    <row r="356" spans="12:19" x14ac:dyDescent="0.25">
      <c r="L356" t="str">
        <f t="shared" si="25"/>
        <v/>
      </c>
      <c r="M356" t="str">
        <f>IF(AND(ISNUMBER(J356),ISNUMBER(K356)),IF(ABS(K356-J356)&lt;=MAX($AH3,ABS($AH4*I356)),"Concordant","Divergent"),"")</f>
        <v/>
      </c>
      <c r="O356" t="str">
        <f t="shared" si="26"/>
        <v/>
      </c>
      <c r="P356" t="str">
        <f t="shared" si="27"/>
        <v/>
      </c>
      <c r="Q356" t="str">
        <f t="shared" si="28"/>
        <v/>
      </c>
      <c r="R356" t="str">
        <f t="shared" si="29"/>
        <v/>
      </c>
      <c r="S356" t="str">
        <f>IF(OR(O356="",I356=""),"",IF(I356=0,IF(O356=0,"OK","Majeur"),IF(ABS((O356-I356)/I356)&lt;=IFERROR(VLOOKUP(G356,$AJ7:AK9,2,FALSE),0.005),"OK",IF(ABS((O356-I356)/I356)&lt;=2*IFERROR(VLOOKUP(G356,$AJ7:AK9,2,FALSE),0.005),"Mineur","Majeur"))))</f>
        <v/>
      </c>
    </row>
    <row r="357" spans="12:19" x14ac:dyDescent="0.25">
      <c r="L357" t="str">
        <f t="shared" si="25"/>
        <v/>
      </c>
      <c r="M357" t="str">
        <f>IF(AND(ISNUMBER(J357),ISNUMBER(K357)),IF(ABS(K357-J357)&lt;=MAX($AH3,ABS($AH4*I357)),"Concordant","Divergent"),"")</f>
        <v/>
      </c>
      <c r="O357" t="str">
        <f t="shared" si="26"/>
        <v/>
      </c>
      <c r="P357" t="str">
        <f t="shared" si="27"/>
        <v/>
      </c>
      <c r="Q357" t="str">
        <f t="shared" si="28"/>
        <v/>
      </c>
      <c r="R357" t="str">
        <f t="shared" si="29"/>
        <v/>
      </c>
      <c r="S357" t="str">
        <f>IF(OR(O357="",I357=""),"",IF(I357=0,IF(O357=0,"OK","Majeur"),IF(ABS((O357-I357)/I357)&lt;=IFERROR(VLOOKUP(G357,$AJ7:AK9,2,FALSE),0.005),"OK",IF(ABS((O357-I357)/I357)&lt;=2*IFERROR(VLOOKUP(G357,$AJ7:AK9,2,FALSE),0.005),"Mineur","Majeur"))))</f>
        <v/>
      </c>
    </row>
    <row r="358" spans="12:19" x14ac:dyDescent="0.25">
      <c r="L358" t="str">
        <f t="shared" si="25"/>
        <v/>
      </c>
      <c r="M358" t="str">
        <f>IF(AND(ISNUMBER(J358),ISNUMBER(K358)),IF(ABS(K358-J358)&lt;=MAX($AH3,ABS($AH4*I358)),"Concordant","Divergent"),"")</f>
        <v/>
      </c>
      <c r="O358" t="str">
        <f t="shared" si="26"/>
        <v/>
      </c>
      <c r="P358" t="str">
        <f t="shared" si="27"/>
        <v/>
      </c>
      <c r="Q358" t="str">
        <f t="shared" si="28"/>
        <v/>
      </c>
      <c r="R358" t="str">
        <f t="shared" si="29"/>
        <v/>
      </c>
      <c r="S358" t="str">
        <f>IF(OR(O358="",I358=""),"",IF(I358=0,IF(O358=0,"OK","Majeur"),IF(ABS((O358-I358)/I358)&lt;=IFERROR(VLOOKUP(G358,$AJ7:AK9,2,FALSE),0.005),"OK",IF(ABS((O358-I358)/I358)&lt;=2*IFERROR(VLOOKUP(G358,$AJ7:AK9,2,FALSE),0.005),"Mineur","Majeur"))))</f>
        <v/>
      </c>
    </row>
    <row r="359" spans="12:19" x14ac:dyDescent="0.25">
      <c r="L359" t="str">
        <f t="shared" si="25"/>
        <v/>
      </c>
      <c r="M359" t="str">
        <f>IF(AND(ISNUMBER(J359),ISNUMBER(K359)),IF(ABS(K359-J359)&lt;=MAX($AH3,ABS($AH4*I359)),"Concordant","Divergent"),"")</f>
        <v/>
      </c>
      <c r="O359" t="str">
        <f t="shared" si="26"/>
        <v/>
      </c>
      <c r="P359" t="str">
        <f t="shared" si="27"/>
        <v/>
      </c>
      <c r="Q359" t="str">
        <f t="shared" si="28"/>
        <v/>
      </c>
      <c r="R359" t="str">
        <f t="shared" si="29"/>
        <v/>
      </c>
      <c r="S359" t="str">
        <f>IF(OR(O359="",I359=""),"",IF(I359=0,IF(O359=0,"OK","Majeur"),IF(ABS((O359-I359)/I359)&lt;=IFERROR(VLOOKUP(G359,$AJ7:AK9,2,FALSE),0.005),"OK",IF(ABS((O359-I359)/I359)&lt;=2*IFERROR(VLOOKUP(G359,$AJ7:AK9,2,FALSE),0.005),"Mineur","Majeur"))))</f>
        <v/>
      </c>
    </row>
    <row r="360" spans="12:19" x14ac:dyDescent="0.25">
      <c r="L360" t="str">
        <f t="shared" si="25"/>
        <v/>
      </c>
      <c r="M360" t="str">
        <f>IF(AND(ISNUMBER(J360),ISNUMBER(K360)),IF(ABS(K360-J360)&lt;=MAX($AH3,ABS($AH4*I360)),"Concordant","Divergent"),"")</f>
        <v/>
      </c>
      <c r="O360" t="str">
        <f t="shared" si="26"/>
        <v/>
      </c>
      <c r="P360" t="str">
        <f t="shared" si="27"/>
        <v/>
      </c>
      <c r="Q360" t="str">
        <f t="shared" si="28"/>
        <v/>
      </c>
      <c r="R360" t="str">
        <f t="shared" si="29"/>
        <v/>
      </c>
      <c r="S360" t="str">
        <f>IF(OR(O360="",I360=""),"",IF(I360=0,IF(O360=0,"OK","Majeur"),IF(ABS((O360-I360)/I360)&lt;=IFERROR(VLOOKUP(G360,$AJ7:AK9,2,FALSE),0.005),"OK",IF(ABS((O360-I360)/I360)&lt;=2*IFERROR(VLOOKUP(G360,$AJ7:AK9,2,FALSE),0.005),"Mineur","Majeur"))))</f>
        <v/>
      </c>
    </row>
    <row r="361" spans="12:19" x14ac:dyDescent="0.25">
      <c r="L361" t="str">
        <f t="shared" si="25"/>
        <v/>
      </c>
      <c r="M361" t="str">
        <f>IF(AND(ISNUMBER(J361),ISNUMBER(K361)),IF(ABS(K361-J361)&lt;=MAX($AH3,ABS($AH4*I361)),"Concordant","Divergent"),"")</f>
        <v/>
      </c>
      <c r="O361" t="str">
        <f t="shared" si="26"/>
        <v/>
      </c>
      <c r="P361" t="str">
        <f t="shared" si="27"/>
        <v/>
      </c>
      <c r="Q361" t="str">
        <f t="shared" si="28"/>
        <v/>
      </c>
      <c r="R361" t="str">
        <f t="shared" si="29"/>
        <v/>
      </c>
      <c r="S361" t="str">
        <f>IF(OR(O361="",I361=""),"",IF(I361=0,IF(O361=0,"OK","Majeur"),IF(ABS((O361-I361)/I361)&lt;=IFERROR(VLOOKUP(G361,$AJ7:AK9,2,FALSE),0.005),"OK",IF(ABS((O361-I361)/I361)&lt;=2*IFERROR(VLOOKUP(G361,$AJ7:AK9,2,FALSE),0.005),"Mineur","Majeur"))))</f>
        <v/>
      </c>
    </row>
    <row r="362" spans="12:19" x14ac:dyDescent="0.25">
      <c r="L362" t="str">
        <f t="shared" si="25"/>
        <v/>
      </c>
      <c r="M362" t="str">
        <f>IF(AND(ISNUMBER(J362),ISNUMBER(K362)),IF(ABS(K362-J362)&lt;=MAX($AH3,ABS($AH4*I362)),"Concordant","Divergent"),"")</f>
        <v/>
      </c>
      <c r="O362" t="str">
        <f t="shared" si="26"/>
        <v/>
      </c>
      <c r="P362" t="str">
        <f t="shared" si="27"/>
        <v/>
      </c>
      <c r="Q362" t="str">
        <f t="shared" si="28"/>
        <v/>
      </c>
      <c r="R362" t="str">
        <f t="shared" si="29"/>
        <v/>
      </c>
      <c r="S362" t="str">
        <f>IF(OR(O362="",I362=""),"",IF(I362=0,IF(O362=0,"OK","Majeur"),IF(ABS((O362-I362)/I362)&lt;=IFERROR(VLOOKUP(G362,$AJ7:AK9,2,FALSE),0.005),"OK",IF(ABS((O362-I362)/I362)&lt;=2*IFERROR(VLOOKUP(G362,$AJ7:AK9,2,FALSE),0.005),"Mineur","Majeur"))))</f>
        <v/>
      </c>
    </row>
    <row r="363" spans="12:19" x14ac:dyDescent="0.25">
      <c r="L363" t="str">
        <f t="shared" si="25"/>
        <v/>
      </c>
      <c r="M363" t="str">
        <f>IF(AND(ISNUMBER(J363),ISNUMBER(K363)),IF(ABS(K363-J363)&lt;=MAX($AH3,ABS($AH4*I363)),"Concordant","Divergent"),"")</f>
        <v/>
      </c>
      <c r="O363" t="str">
        <f t="shared" si="26"/>
        <v/>
      </c>
      <c r="P363" t="str">
        <f t="shared" si="27"/>
        <v/>
      </c>
      <c r="Q363" t="str">
        <f t="shared" si="28"/>
        <v/>
      </c>
      <c r="R363" t="str">
        <f t="shared" si="29"/>
        <v/>
      </c>
      <c r="S363" t="str">
        <f>IF(OR(O363="",I363=""),"",IF(I363=0,IF(O363=0,"OK","Majeur"),IF(ABS((O363-I363)/I363)&lt;=IFERROR(VLOOKUP(G363,$AJ7:AK9,2,FALSE),0.005),"OK",IF(ABS((O363-I363)/I363)&lt;=2*IFERROR(VLOOKUP(G363,$AJ7:AK9,2,FALSE),0.005),"Mineur","Majeur"))))</f>
        <v/>
      </c>
    </row>
    <row r="364" spans="12:19" x14ac:dyDescent="0.25">
      <c r="L364" t="str">
        <f t="shared" si="25"/>
        <v/>
      </c>
      <c r="M364" t="str">
        <f>IF(AND(ISNUMBER(J364),ISNUMBER(K364)),IF(ABS(K364-J364)&lt;=MAX($AH3,ABS($AH4*I364)),"Concordant","Divergent"),"")</f>
        <v/>
      </c>
      <c r="O364" t="str">
        <f t="shared" si="26"/>
        <v/>
      </c>
      <c r="P364" t="str">
        <f t="shared" si="27"/>
        <v/>
      </c>
      <c r="Q364" t="str">
        <f t="shared" si="28"/>
        <v/>
      </c>
      <c r="R364" t="str">
        <f t="shared" si="29"/>
        <v/>
      </c>
      <c r="S364" t="str">
        <f>IF(OR(O364="",I364=""),"",IF(I364=0,IF(O364=0,"OK","Majeur"),IF(ABS((O364-I364)/I364)&lt;=IFERROR(VLOOKUP(G364,$AJ7:AK9,2,FALSE),0.005),"OK",IF(ABS((O364-I364)/I364)&lt;=2*IFERROR(VLOOKUP(G364,$AJ7:AK9,2,FALSE),0.005),"Mineur","Majeur"))))</f>
        <v/>
      </c>
    </row>
    <row r="365" spans="12:19" x14ac:dyDescent="0.25">
      <c r="L365" t="str">
        <f t="shared" si="25"/>
        <v/>
      </c>
      <c r="M365" t="str">
        <f>IF(AND(ISNUMBER(J365),ISNUMBER(K365)),IF(ABS(K365-J365)&lt;=MAX($AH3,ABS($AH4*I365)),"Concordant","Divergent"),"")</f>
        <v/>
      </c>
      <c r="O365" t="str">
        <f t="shared" si="26"/>
        <v/>
      </c>
      <c r="P365" t="str">
        <f t="shared" si="27"/>
        <v/>
      </c>
      <c r="Q365" t="str">
        <f t="shared" si="28"/>
        <v/>
      </c>
      <c r="R365" t="str">
        <f t="shared" si="29"/>
        <v/>
      </c>
      <c r="S365" t="str">
        <f>IF(OR(O365="",I365=""),"",IF(I365=0,IF(O365=0,"OK","Majeur"),IF(ABS((O365-I365)/I365)&lt;=IFERROR(VLOOKUP(G365,$AJ7:AK9,2,FALSE),0.005),"OK",IF(ABS((O365-I365)/I365)&lt;=2*IFERROR(VLOOKUP(G365,$AJ7:AK9,2,FALSE),0.005),"Mineur","Majeur"))))</f>
        <v/>
      </c>
    </row>
    <row r="366" spans="12:19" x14ac:dyDescent="0.25">
      <c r="L366" t="str">
        <f t="shared" si="25"/>
        <v/>
      </c>
      <c r="M366" t="str">
        <f>IF(AND(ISNUMBER(J366),ISNUMBER(K366)),IF(ABS(K366-J366)&lt;=MAX($AH3,ABS($AH4*I366)),"Concordant","Divergent"),"")</f>
        <v/>
      </c>
      <c r="O366" t="str">
        <f t="shared" si="26"/>
        <v/>
      </c>
      <c r="P366" t="str">
        <f t="shared" si="27"/>
        <v/>
      </c>
      <c r="Q366" t="str">
        <f t="shared" si="28"/>
        <v/>
      </c>
      <c r="R366" t="str">
        <f t="shared" si="29"/>
        <v/>
      </c>
      <c r="S366" t="str">
        <f>IF(OR(O366="",I366=""),"",IF(I366=0,IF(O366=0,"OK","Majeur"),IF(ABS((O366-I366)/I366)&lt;=IFERROR(VLOOKUP(G366,$AJ7:AK9,2,FALSE),0.005),"OK",IF(ABS((O366-I366)/I366)&lt;=2*IFERROR(VLOOKUP(G366,$AJ7:AK9,2,FALSE),0.005),"Mineur","Majeur"))))</f>
        <v/>
      </c>
    </row>
    <row r="367" spans="12:19" x14ac:dyDescent="0.25">
      <c r="L367" t="str">
        <f t="shared" si="25"/>
        <v/>
      </c>
      <c r="M367" t="str">
        <f>IF(AND(ISNUMBER(J367),ISNUMBER(K367)),IF(ABS(K367-J367)&lt;=MAX($AH3,ABS($AH4*I367)),"Concordant","Divergent"),"")</f>
        <v/>
      </c>
      <c r="O367" t="str">
        <f t="shared" si="26"/>
        <v/>
      </c>
      <c r="P367" t="str">
        <f t="shared" si="27"/>
        <v/>
      </c>
      <c r="Q367" t="str">
        <f t="shared" si="28"/>
        <v/>
      </c>
      <c r="R367" t="str">
        <f t="shared" si="29"/>
        <v/>
      </c>
      <c r="S367" t="str">
        <f>IF(OR(O367="",I367=""),"",IF(I367=0,IF(O367=0,"OK","Majeur"),IF(ABS((O367-I367)/I367)&lt;=IFERROR(VLOOKUP(G367,$AJ7:AK9,2,FALSE),0.005),"OK",IF(ABS((O367-I367)/I367)&lt;=2*IFERROR(VLOOKUP(G367,$AJ7:AK9,2,FALSE),0.005),"Mineur","Majeur"))))</f>
        <v/>
      </c>
    </row>
    <row r="368" spans="12:19" x14ac:dyDescent="0.25">
      <c r="L368" t="str">
        <f t="shared" si="25"/>
        <v/>
      </c>
      <c r="M368" t="str">
        <f>IF(AND(ISNUMBER(J368),ISNUMBER(K368)),IF(ABS(K368-J368)&lt;=MAX($AH3,ABS($AH4*I368)),"Concordant","Divergent"),"")</f>
        <v/>
      </c>
      <c r="O368" t="str">
        <f t="shared" si="26"/>
        <v/>
      </c>
      <c r="P368" t="str">
        <f t="shared" si="27"/>
        <v/>
      </c>
      <c r="Q368" t="str">
        <f t="shared" si="28"/>
        <v/>
      </c>
      <c r="R368" t="str">
        <f t="shared" si="29"/>
        <v/>
      </c>
      <c r="S368" t="str">
        <f>IF(OR(O368="",I368=""),"",IF(I368=0,IF(O368=0,"OK","Majeur"),IF(ABS((O368-I368)/I368)&lt;=IFERROR(VLOOKUP(G368,$AJ7:AK9,2,FALSE),0.005),"OK",IF(ABS((O368-I368)/I368)&lt;=2*IFERROR(VLOOKUP(G368,$AJ7:AK9,2,FALSE),0.005),"Mineur","Majeur"))))</f>
        <v/>
      </c>
    </row>
    <row r="369" spans="12:19" x14ac:dyDescent="0.25">
      <c r="L369" t="str">
        <f t="shared" si="25"/>
        <v/>
      </c>
      <c r="M369" t="str">
        <f>IF(AND(ISNUMBER(J369),ISNUMBER(K369)),IF(ABS(K369-J369)&lt;=MAX($AH3,ABS($AH4*I369)),"Concordant","Divergent"),"")</f>
        <v/>
      </c>
      <c r="O369" t="str">
        <f t="shared" si="26"/>
        <v/>
      </c>
      <c r="P369" t="str">
        <f t="shared" si="27"/>
        <v/>
      </c>
      <c r="Q369" t="str">
        <f t="shared" si="28"/>
        <v/>
      </c>
      <c r="R369" t="str">
        <f t="shared" si="29"/>
        <v/>
      </c>
      <c r="S369" t="str">
        <f>IF(OR(O369="",I369=""),"",IF(I369=0,IF(O369=0,"OK","Majeur"),IF(ABS((O369-I369)/I369)&lt;=IFERROR(VLOOKUP(G369,$AJ7:AK9,2,FALSE),0.005),"OK",IF(ABS((O369-I369)/I369)&lt;=2*IFERROR(VLOOKUP(G369,$AJ7:AK9,2,FALSE),0.005),"Mineur","Majeur"))))</f>
        <v/>
      </c>
    </row>
    <row r="370" spans="12:19" x14ac:dyDescent="0.25">
      <c r="L370" t="str">
        <f t="shared" si="25"/>
        <v/>
      </c>
      <c r="M370" t="str">
        <f>IF(AND(ISNUMBER(J370),ISNUMBER(K370)),IF(ABS(K370-J370)&lt;=MAX($AH3,ABS($AH4*I370)),"Concordant","Divergent"),"")</f>
        <v/>
      </c>
      <c r="O370" t="str">
        <f t="shared" si="26"/>
        <v/>
      </c>
      <c r="P370" t="str">
        <f t="shared" si="27"/>
        <v/>
      </c>
      <c r="Q370" t="str">
        <f t="shared" si="28"/>
        <v/>
      </c>
      <c r="R370" t="str">
        <f t="shared" si="29"/>
        <v/>
      </c>
      <c r="S370" t="str">
        <f>IF(OR(O370="",I370=""),"",IF(I370=0,IF(O370=0,"OK","Majeur"),IF(ABS((O370-I370)/I370)&lt;=IFERROR(VLOOKUP(G370,$AJ7:AK9,2,FALSE),0.005),"OK",IF(ABS((O370-I370)/I370)&lt;=2*IFERROR(VLOOKUP(G370,$AJ7:AK9,2,FALSE),0.005),"Mineur","Majeur"))))</f>
        <v/>
      </c>
    </row>
    <row r="371" spans="12:19" x14ac:dyDescent="0.25">
      <c r="L371" t="str">
        <f t="shared" si="25"/>
        <v/>
      </c>
      <c r="M371" t="str">
        <f>IF(AND(ISNUMBER(J371),ISNUMBER(K371)),IF(ABS(K371-J371)&lt;=MAX($AH3,ABS($AH4*I371)),"Concordant","Divergent"),"")</f>
        <v/>
      </c>
      <c r="O371" t="str">
        <f t="shared" si="26"/>
        <v/>
      </c>
      <c r="P371" t="str">
        <f t="shared" si="27"/>
        <v/>
      </c>
      <c r="Q371" t="str">
        <f t="shared" si="28"/>
        <v/>
      </c>
      <c r="R371" t="str">
        <f t="shared" si="29"/>
        <v/>
      </c>
      <c r="S371" t="str">
        <f>IF(OR(O371="",I371=""),"",IF(I371=0,IF(O371=0,"OK","Majeur"),IF(ABS((O371-I371)/I371)&lt;=IFERROR(VLOOKUP(G371,$AJ7:AK9,2,FALSE),0.005),"OK",IF(ABS((O371-I371)/I371)&lt;=2*IFERROR(VLOOKUP(G371,$AJ7:AK9,2,FALSE),0.005),"Mineur","Majeur"))))</f>
        <v/>
      </c>
    </row>
    <row r="372" spans="12:19" x14ac:dyDescent="0.25">
      <c r="L372" t="str">
        <f t="shared" si="25"/>
        <v/>
      </c>
      <c r="M372" t="str">
        <f>IF(AND(ISNUMBER(J372),ISNUMBER(K372)),IF(ABS(K372-J372)&lt;=MAX($AH3,ABS($AH4*I372)),"Concordant","Divergent"),"")</f>
        <v/>
      </c>
      <c r="O372" t="str">
        <f t="shared" si="26"/>
        <v/>
      </c>
      <c r="P372" t="str">
        <f t="shared" si="27"/>
        <v/>
      </c>
      <c r="Q372" t="str">
        <f t="shared" si="28"/>
        <v/>
      </c>
      <c r="R372" t="str">
        <f t="shared" si="29"/>
        <v/>
      </c>
      <c r="S372" t="str">
        <f>IF(OR(O372="",I372=""),"",IF(I372=0,IF(O372=0,"OK","Majeur"),IF(ABS((O372-I372)/I372)&lt;=IFERROR(VLOOKUP(G372,$AJ7:AK9,2,FALSE),0.005),"OK",IF(ABS((O372-I372)/I372)&lt;=2*IFERROR(VLOOKUP(G372,$AJ7:AK9,2,FALSE),0.005),"Mineur","Majeur"))))</f>
        <v/>
      </c>
    </row>
    <row r="373" spans="12:19" x14ac:dyDescent="0.25">
      <c r="L373" t="str">
        <f t="shared" si="25"/>
        <v/>
      </c>
      <c r="M373" t="str">
        <f>IF(AND(ISNUMBER(J373),ISNUMBER(K373)),IF(ABS(K373-J373)&lt;=MAX($AH3,ABS($AH4*I373)),"Concordant","Divergent"),"")</f>
        <v/>
      </c>
      <c r="O373" t="str">
        <f t="shared" si="26"/>
        <v/>
      </c>
      <c r="P373" t="str">
        <f t="shared" si="27"/>
        <v/>
      </c>
      <c r="Q373" t="str">
        <f t="shared" si="28"/>
        <v/>
      </c>
      <c r="R373" t="str">
        <f t="shared" si="29"/>
        <v/>
      </c>
      <c r="S373" t="str">
        <f>IF(OR(O373="",I373=""),"",IF(I373=0,IF(O373=0,"OK","Majeur"),IF(ABS((O373-I373)/I373)&lt;=IFERROR(VLOOKUP(G373,$AJ7:AK9,2,FALSE),0.005),"OK",IF(ABS((O373-I373)/I373)&lt;=2*IFERROR(VLOOKUP(G373,$AJ7:AK9,2,FALSE),0.005),"Mineur","Majeur"))))</f>
        <v/>
      </c>
    </row>
    <row r="374" spans="12:19" x14ac:dyDescent="0.25">
      <c r="L374" t="str">
        <f t="shared" si="25"/>
        <v/>
      </c>
      <c r="M374" t="str">
        <f>IF(AND(ISNUMBER(J374),ISNUMBER(K374)),IF(ABS(K374-J374)&lt;=MAX($AH3,ABS($AH4*I374)),"Concordant","Divergent"),"")</f>
        <v/>
      </c>
      <c r="O374" t="str">
        <f t="shared" si="26"/>
        <v/>
      </c>
      <c r="P374" t="str">
        <f t="shared" si="27"/>
        <v/>
      </c>
      <c r="Q374" t="str">
        <f t="shared" si="28"/>
        <v/>
      </c>
      <c r="R374" t="str">
        <f t="shared" si="29"/>
        <v/>
      </c>
      <c r="S374" t="str">
        <f>IF(OR(O374="",I374=""),"",IF(I374=0,IF(O374=0,"OK","Majeur"),IF(ABS((O374-I374)/I374)&lt;=IFERROR(VLOOKUP(G374,$AJ7:AK9,2,FALSE),0.005),"OK",IF(ABS((O374-I374)/I374)&lt;=2*IFERROR(VLOOKUP(G374,$AJ7:AK9,2,FALSE),0.005),"Mineur","Majeur"))))</f>
        <v/>
      </c>
    </row>
    <row r="375" spans="12:19" x14ac:dyDescent="0.25">
      <c r="L375" t="str">
        <f t="shared" si="25"/>
        <v/>
      </c>
      <c r="M375" t="str">
        <f>IF(AND(ISNUMBER(J375),ISNUMBER(K375)),IF(ABS(K375-J375)&lt;=MAX($AH3,ABS($AH4*I375)),"Concordant","Divergent"),"")</f>
        <v/>
      </c>
      <c r="O375" t="str">
        <f t="shared" si="26"/>
        <v/>
      </c>
      <c r="P375" t="str">
        <f t="shared" si="27"/>
        <v/>
      </c>
      <c r="Q375" t="str">
        <f t="shared" si="28"/>
        <v/>
      </c>
      <c r="R375" t="str">
        <f t="shared" si="29"/>
        <v/>
      </c>
      <c r="S375" t="str">
        <f>IF(OR(O375="",I375=""),"",IF(I375=0,IF(O375=0,"OK","Majeur"),IF(ABS((O375-I375)/I375)&lt;=IFERROR(VLOOKUP(G375,$AJ7:AK9,2,FALSE),0.005),"OK",IF(ABS((O375-I375)/I375)&lt;=2*IFERROR(VLOOKUP(G375,$AJ7:AK9,2,FALSE),0.005),"Mineur","Majeur"))))</f>
        <v/>
      </c>
    </row>
    <row r="376" spans="12:19" x14ac:dyDescent="0.25">
      <c r="L376" t="str">
        <f t="shared" si="25"/>
        <v/>
      </c>
      <c r="M376" t="str">
        <f>IF(AND(ISNUMBER(J376),ISNUMBER(K376)),IF(ABS(K376-J376)&lt;=MAX($AH3,ABS($AH4*I376)),"Concordant","Divergent"),"")</f>
        <v/>
      </c>
      <c r="O376" t="str">
        <f t="shared" si="26"/>
        <v/>
      </c>
      <c r="P376" t="str">
        <f t="shared" si="27"/>
        <v/>
      </c>
      <c r="Q376" t="str">
        <f t="shared" si="28"/>
        <v/>
      </c>
      <c r="R376" t="str">
        <f t="shared" si="29"/>
        <v/>
      </c>
      <c r="S376" t="str">
        <f>IF(OR(O376="",I376=""),"",IF(I376=0,IF(O376=0,"OK","Majeur"),IF(ABS((O376-I376)/I376)&lt;=IFERROR(VLOOKUP(G376,$AJ7:AK9,2,FALSE),0.005),"OK",IF(ABS((O376-I376)/I376)&lt;=2*IFERROR(VLOOKUP(G376,$AJ7:AK9,2,FALSE),0.005),"Mineur","Majeur"))))</f>
        <v/>
      </c>
    </row>
    <row r="377" spans="12:19" x14ac:dyDescent="0.25">
      <c r="L377" t="str">
        <f t="shared" si="25"/>
        <v/>
      </c>
      <c r="M377" t="str">
        <f>IF(AND(ISNUMBER(J377),ISNUMBER(K377)),IF(ABS(K377-J377)&lt;=MAX($AH3,ABS($AH4*I377)),"Concordant","Divergent"),"")</f>
        <v/>
      </c>
      <c r="O377" t="str">
        <f t="shared" si="26"/>
        <v/>
      </c>
      <c r="P377" t="str">
        <f t="shared" si="27"/>
        <v/>
      </c>
      <c r="Q377" t="str">
        <f t="shared" si="28"/>
        <v/>
      </c>
      <c r="R377" t="str">
        <f t="shared" si="29"/>
        <v/>
      </c>
      <c r="S377" t="str">
        <f>IF(OR(O377="",I377=""),"",IF(I377=0,IF(O377=0,"OK","Majeur"),IF(ABS((O377-I377)/I377)&lt;=IFERROR(VLOOKUP(G377,$AJ7:AK9,2,FALSE),0.005),"OK",IF(ABS((O377-I377)/I377)&lt;=2*IFERROR(VLOOKUP(G377,$AJ7:AK9,2,FALSE),0.005),"Mineur","Majeur"))))</f>
        <v/>
      </c>
    </row>
    <row r="378" spans="12:19" x14ac:dyDescent="0.25">
      <c r="L378" t="str">
        <f t="shared" si="25"/>
        <v/>
      </c>
      <c r="M378" t="str">
        <f>IF(AND(ISNUMBER(J378),ISNUMBER(K378)),IF(ABS(K378-J378)&lt;=MAX($AH3,ABS($AH4*I378)),"Concordant","Divergent"),"")</f>
        <v/>
      </c>
      <c r="O378" t="str">
        <f t="shared" si="26"/>
        <v/>
      </c>
      <c r="P378" t="str">
        <f t="shared" si="27"/>
        <v/>
      </c>
      <c r="Q378" t="str">
        <f t="shared" si="28"/>
        <v/>
      </c>
      <c r="R378" t="str">
        <f t="shared" si="29"/>
        <v/>
      </c>
      <c r="S378" t="str">
        <f>IF(OR(O378="",I378=""),"",IF(I378=0,IF(O378=0,"OK","Majeur"),IF(ABS((O378-I378)/I378)&lt;=IFERROR(VLOOKUP(G378,$AJ7:AK9,2,FALSE),0.005),"OK",IF(ABS((O378-I378)/I378)&lt;=2*IFERROR(VLOOKUP(G378,$AJ7:AK9,2,FALSE),0.005),"Mineur","Majeur"))))</f>
        <v/>
      </c>
    </row>
    <row r="379" spans="12:19" x14ac:dyDescent="0.25">
      <c r="L379" t="str">
        <f t="shared" si="25"/>
        <v/>
      </c>
      <c r="M379" t="str">
        <f>IF(AND(ISNUMBER(J379),ISNUMBER(K379)),IF(ABS(K379-J379)&lt;=MAX($AH3,ABS($AH4*I379)),"Concordant","Divergent"),"")</f>
        <v/>
      </c>
      <c r="O379" t="str">
        <f t="shared" si="26"/>
        <v/>
      </c>
      <c r="P379" t="str">
        <f t="shared" si="27"/>
        <v/>
      </c>
      <c r="Q379" t="str">
        <f t="shared" si="28"/>
        <v/>
      </c>
      <c r="R379" t="str">
        <f t="shared" si="29"/>
        <v/>
      </c>
      <c r="S379" t="str">
        <f>IF(OR(O379="",I379=""),"",IF(I379=0,IF(O379=0,"OK","Majeur"),IF(ABS((O379-I379)/I379)&lt;=IFERROR(VLOOKUP(G379,$AJ7:AK9,2,FALSE),0.005),"OK",IF(ABS((O379-I379)/I379)&lt;=2*IFERROR(VLOOKUP(G379,$AJ7:AK9,2,FALSE),0.005),"Mineur","Majeur"))))</f>
        <v/>
      </c>
    </row>
    <row r="380" spans="12:19" x14ac:dyDescent="0.25">
      <c r="L380" t="str">
        <f t="shared" si="25"/>
        <v/>
      </c>
      <c r="M380" t="str">
        <f>IF(AND(ISNUMBER(J380),ISNUMBER(K380)),IF(ABS(K380-J380)&lt;=MAX($AH3,ABS($AH4*I380)),"Concordant","Divergent"),"")</f>
        <v/>
      </c>
      <c r="O380" t="str">
        <f t="shared" si="26"/>
        <v/>
      </c>
      <c r="P380" t="str">
        <f t="shared" si="27"/>
        <v/>
      </c>
      <c r="Q380" t="str">
        <f t="shared" si="28"/>
        <v/>
      </c>
      <c r="R380" t="str">
        <f t="shared" si="29"/>
        <v/>
      </c>
      <c r="S380" t="str">
        <f>IF(OR(O380="",I380=""),"",IF(I380=0,IF(O380=0,"OK","Majeur"),IF(ABS((O380-I380)/I380)&lt;=IFERROR(VLOOKUP(G380,$AJ7:AK9,2,FALSE),0.005),"OK",IF(ABS((O380-I380)/I380)&lt;=2*IFERROR(VLOOKUP(G380,$AJ7:AK9,2,FALSE),0.005),"Mineur","Majeur"))))</f>
        <v/>
      </c>
    </row>
    <row r="381" spans="12:19" x14ac:dyDescent="0.25">
      <c r="L381" t="str">
        <f t="shared" si="25"/>
        <v/>
      </c>
      <c r="M381" t="str">
        <f>IF(AND(ISNUMBER(J381),ISNUMBER(K381)),IF(ABS(K381-J381)&lt;=MAX($AH3,ABS($AH4*I381)),"Concordant","Divergent"),"")</f>
        <v/>
      </c>
      <c r="O381" t="str">
        <f t="shared" si="26"/>
        <v/>
      </c>
      <c r="P381" t="str">
        <f t="shared" si="27"/>
        <v/>
      </c>
      <c r="Q381" t="str">
        <f t="shared" si="28"/>
        <v/>
      </c>
      <c r="R381" t="str">
        <f t="shared" si="29"/>
        <v/>
      </c>
      <c r="S381" t="str">
        <f>IF(OR(O381="",I381=""),"",IF(I381=0,IF(O381=0,"OK","Majeur"),IF(ABS((O381-I381)/I381)&lt;=IFERROR(VLOOKUP(G381,$AJ7:AK9,2,FALSE),0.005),"OK",IF(ABS((O381-I381)/I381)&lt;=2*IFERROR(VLOOKUP(G381,$AJ7:AK9,2,FALSE),0.005),"Mineur","Majeur"))))</f>
        <v/>
      </c>
    </row>
    <row r="382" spans="12:19" x14ac:dyDescent="0.25">
      <c r="L382" t="str">
        <f t="shared" si="25"/>
        <v/>
      </c>
      <c r="M382" t="str">
        <f>IF(AND(ISNUMBER(J382),ISNUMBER(K382)),IF(ABS(K382-J382)&lt;=MAX($AH3,ABS($AH4*I382)),"Concordant","Divergent"),"")</f>
        <v/>
      </c>
      <c r="O382" t="str">
        <f t="shared" si="26"/>
        <v/>
      </c>
      <c r="P382" t="str">
        <f t="shared" si="27"/>
        <v/>
      </c>
      <c r="Q382" t="str">
        <f t="shared" si="28"/>
        <v/>
      </c>
      <c r="R382" t="str">
        <f t="shared" si="29"/>
        <v/>
      </c>
      <c r="S382" t="str">
        <f>IF(OR(O382="",I382=""),"",IF(I382=0,IF(O382=0,"OK","Majeur"),IF(ABS((O382-I382)/I382)&lt;=IFERROR(VLOOKUP(G382,$AJ7:AK9,2,FALSE),0.005),"OK",IF(ABS((O382-I382)/I382)&lt;=2*IFERROR(VLOOKUP(G382,$AJ7:AK9,2,FALSE),0.005),"Mineur","Majeur"))))</f>
        <v/>
      </c>
    </row>
    <row r="383" spans="12:19" x14ac:dyDescent="0.25">
      <c r="L383" t="str">
        <f t="shared" si="25"/>
        <v/>
      </c>
      <c r="M383" t="str">
        <f>IF(AND(ISNUMBER(J383),ISNUMBER(K383)),IF(ABS(K383-J383)&lt;=MAX($AH3,ABS($AH4*I383)),"Concordant","Divergent"),"")</f>
        <v/>
      </c>
      <c r="O383" t="str">
        <f t="shared" si="26"/>
        <v/>
      </c>
      <c r="P383" t="str">
        <f t="shared" si="27"/>
        <v/>
      </c>
      <c r="Q383" t="str">
        <f t="shared" si="28"/>
        <v/>
      </c>
      <c r="R383" t="str">
        <f t="shared" si="29"/>
        <v/>
      </c>
      <c r="S383" t="str">
        <f>IF(OR(O383="",I383=""),"",IF(I383=0,IF(O383=0,"OK","Majeur"),IF(ABS((O383-I383)/I383)&lt;=IFERROR(VLOOKUP(G383,$AJ7:AK9,2,FALSE),0.005),"OK",IF(ABS((O383-I383)/I383)&lt;=2*IFERROR(VLOOKUP(G383,$AJ7:AK9,2,FALSE),0.005),"Mineur","Majeur"))))</f>
        <v/>
      </c>
    </row>
    <row r="384" spans="12:19" x14ac:dyDescent="0.25">
      <c r="L384" t="str">
        <f t="shared" si="25"/>
        <v/>
      </c>
      <c r="M384" t="str">
        <f>IF(AND(ISNUMBER(J384),ISNUMBER(K384)),IF(ABS(K384-J384)&lt;=MAX($AH3,ABS($AH4*I384)),"Concordant","Divergent"),"")</f>
        <v/>
      </c>
      <c r="O384" t="str">
        <f t="shared" si="26"/>
        <v/>
      </c>
      <c r="P384" t="str">
        <f t="shared" si="27"/>
        <v/>
      </c>
      <c r="Q384" t="str">
        <f t="shared" si="28"/>
        <v/>
      </c>
      <c r="R384" t="str">
        <f t="shared" si="29"/>
        <v/>
      </c>
      <c r="S384" t="str">
        <f>IF(OR(O384="",I384=""),"",IF(I384=0,IF(O384=0,"OK","Majeur"),IF(ABS((O384-I384)/I384)&lt;=IFERROR(VLOOKUP(G384,$AJ7:AK9,2,FALSE),0.005),"OK",IF(ABS((O384-I384)/I384)&lt;=2*IFERROR(VLOOKUP(G384,$AJ7:AK9,2,FALSE),0.005),"Mineur","Majeur"))))</f>
        <v/>
      </c>
    </row>
    <row r="385" spans="12:19" x14ac:dyDescent="0.25">
      <c r="L385" t="str">
        <f t="shared" si="25"/>
        <v/>
      </c>
      <c r="M385" t="str">
        <f>IF(AND(ISNUMBER(J385),ISNUMBER(K385)),IF(ABS(K385-J385)&lt;=MAX($AH3,ABS($AH4*I385)),"Concordant","Divergent"),"")</f>
        <v/>
      </c>
      <c r="O385" t="str">
        <f t="shared" si="26"/>
        <v/>
      </c>
      <c r="P385" t="str">
        <f t="shared" si="27"/>
        <v/>
      </c>
      <c r="Q385" t="str">
        <f t="shared" si="28"/>
        <v/>
      </c>
      <c r="R385" t="str">
        <f t="shared" si="29"/>
        <v/>
      </c>
      <c r="S385" t="str">
        <f>IF(OR(O385="",I385=""),"",IF(I385=0,IF(O385=0,"OK","Majeur"),IF(ABS((O385-I385)/I385)&lt;=IFERROR(VLOOKUP(G385,$AJ7:AK9,2,FALSE),0.005),"OK",IF(ABS((O385-I385)/I385)&lt;=2*IFERROR(VLOOKUP(G385,$AJ7:AK9,2,FALSE),0.005),"Mineur","Majeur"))))</f>
        <v/>
      </c>
    </row>
    <row r="386" spans="12:19" x14ac:dyDescent="0.25">
      <c r="L386" t="str">
        <f t="shared" si="25"/>
        <v/>
      </c>
      <c r="M386" t="str">
        <f>IF(AND(ISNUMBER(J386),ISNUMBER(K386)),IF(ABS(K386-J386)&lt;=MAX($AH3,ABS($AH4*I386)),"Concordant","Divergent"),"")</f>
        <v/>
      </c>
      <c r="O386" t="str">
        <f t="shared" si="26"/>
        <v/>
      </c>
      <c r="P386" t="str">
        <f t="shared" si="27"/>
        <v/>
      </c>
      <c r="Q386" t="str">
        <f t="shared" si="28"/>
        <v/>
      </c>
      <c r="R386" t="str">
        <f t="shared" si="29"/>
        <v/>
      </c>
      <c r="S386" t="str">
        <f>IF(OR(O386="",I386=""),"",IF(I386=0,IF(O386=0,"OK","Majeur"),IF(ABS((O386-I386)/I386)&lt;=IFERROR(VLOOKUP(G386,$AJ7:AK9,2,FALSE),0.005),"OK",IF(ABS((O386-I386)/I386)&lt;=2*IFERROR(VLOOKUP(G386,$AJ7:AK9,2,FALSE),0.005),"Mineur","Majeur"))))</f>
        <v/>
      </c>
    </row>
    <row r="387" spans="12:19" x14ac:dyDescent="0.25">
      <c r="L387" t="str">
        <f t="shared" ref="L387:L450" si="30">IF(AND(ISNUMBER(J387),ISNUMBER(K387)),K387-J387,"")</f>
        <v/>
      </c>
      <c r="M387" t="str">
        <f>IF(AND(ISNUMBER(J387),ISNUMBER(K387)),IF(ABS(K387-J387)&lt;=MAX($AH3,ABS($AH4*I387)),"Concordant","Divergent"),"")</f>
        <v/>
      </c>
      <c r="O387" t="str">
        <f t="shared" ref="O387:O450" si="31">IF(AND(ISNUMBER(J387),ISNUMBER(K387)),IF(M387="Concordant",ROUND(AVERAGE(J387,K387),3),IF(NOT(ISBLANK(N387)),N387,"")),IF(NOT(ISBLANK(N387)),N387,""))</f>
        <v/>
      </c>
      <c r="P387" t="str">
        <f t="shared" ref="P387:P450" si="32">IF(ISNUMBER(O387),O387-I387,"")</f>
        <v/>
      </c>
      <c r="Q387" t="str">
        <f t="shared" ref="Q387:Q450" si="33">IF(AND(ISNUMBER(P387),I387&lt;&gt;0),P387/I387,IF(AND(I387=0,ISNUMBER(O387)),1,""))</f>
        <v/>
      </c>
      <c r="R387" t="str">
        <f t="shared" ref="R387:R450" si="34">IF(ISNUMBER(P387),P387*H387,"")</f>
        <v/>
      </c>
      <c r="S387" t="str">
        <f>IF(OR(O387="",I387=""),"",IF(I387=0,IF(O387=0,"OK","Majeur"),IF(ABS((O387-I387)/I387)&lt;=IFERROR(VLOOKUP(G387,$AJ7:AK9,2,FALSE),0.005),"OK",IF(ABS((O387-I387)/I387)&lt;=2*IFERROR(VLOOKUP(G387,$AJ7:AK9,2,FALSE),0.005),"Mineur","Majeur"))))</f>
        <v/>
      </c>
    </row>
    <row r="388" spans="12:19" x14ac:dyDescent="0.25">
      <c r="L388" t="str">
        <f t="shared" si="30"/>
        <v/>
      </c>
      <c r="M388" t="str">
        <f>IF(AND(ISNUMBER(J388),ISNUMBER(K388)),IF(ABS(K388-J388)&lt;=MAX($AH3,ABS($AH4*I388)),"Concordant","Divergent"),"")</f>
        <v/>
      </c>
      <c r="O388" t="str">
        <f t="shared" si="31"/>
        <v/>
      </c>
      <c r="P388" t="str">
        <f t="shared" si="32"/>
        <v/>
      </c>
      <c r="Q388" t="str">
        <f t="shared" si="33"/>
        <v/>
      </c>
      <c r="R388" t="str">
        <f t="shared" si="34"/>
        <v/>
      </c>
      <c r="S388" t="str">
        <f>IF(OR(O388="",I388=""),"",IF(I388=0,IF(O388=0,"OK","Majeur"),IF(ABS((O388-I388)/I388)&lt;=IFERROR(VLOOKUP(G388,$AJ7:AK9,2,FALSE),0.005),"OK",IF(ABS((O388-I388)/I388)&lt;=2*IFERROR(VLOOKUP(G388,$AJ7:AK9,2,FALSE),0.005),"Mineur","Majeur"))))</f>
        <v/>
      </c>
    </row>
    <row r="389" spans="12:19" x14ac:dyDescent="0.25">
      <c r="L389" t="str">
        <f t="shared" si="30"/>
        <v/>
      </c>
      <c r="M389" t="str">
        <f>IF(AND(ISNUMBER(J389),ISNUMBER(K389)),IF(ABS(K389-J389)&lt;=MAX($AH3,ABS($AH4*I389)),"Concordant","Divergent"),"")</f>
        <v/>
      </c>
      <c r="O389" t="str">
        <f t="shared" si="31"/>
        <v/>
      </c>
      <c r="P389" t="str">
        <f t="shared" si="32"/>
        <v/>
      </c>
      <c r="Q389" t="str">
        <f t="shared" si="33"/>
        <v/>
      </c>
      <c r="R389" t="str">
        <f t="shared" si="34"/>
        <v/>
      </c>
      <c r="S389" t="str">
        <f>IF(OR(O389="",I389=""),"",IF(I389=0,IF(O389=0,"OK","Majeur"),IF(ABS((O389-I389)/I389)&lt;=IFERROR(VLOOKUP(G389,$AJ7:AK9,2,FALSE),0.005),"OK",IF(ABS((O389-I389)/I389)&lt;=2*IFERROR(VLOOKUP(G389,$AJ7:AK9,2,FALSE),0.005),"Mineur","Majeur"))))</f>
        <v/>
      </c>
    </row>
    <row r="390" spans="12:19" x14ac:dyDescent="0.25">
      <c r="L390" t="str">
        <f t="shared" si="30"/>
        <v/>
      </c>
      <c r="M390" t="str">
        <f>IF(AND(ISNUMBER(J390),ISNUMBER(K390)),IF(ABS(K390-J390)&lt;=MAX($AH3,ABS($AH4*I390)),"Concordant","Divergent"),"")</f>
        <v/>
      </c>
      <c r="O390" t="str">
        <f t="shared" si="31"/>
        <v/>
      </c>
      <c r="P390" t="str">
        <f t="shared" si="32"/>
        <v/>
      </c>
      <c r="Q390" t="str">
        <f t="shared" si="33"/>
        <v/>
      </c>
      <c r="R390" t="str">
        <f t="shared" si="34"/>
        <v/>
      </c>
      <c r="S390" t="str">
        <f>IF(OR(O390="",I390=""),"",IF(I390=0,IF(O390=0,"OK","Majeur"),IF(ABS((O390-I390)/I390)&lt;=IFERROR(VLOOKUP(G390,$AJ7:AK9,2,FALSE),0.005),"OK",IF(ABS((O390-I390)/I390)&lt;=2*IFERROR(VLOOKUP(G390,$AJ7:AK9,2,FALSE),0.005),"Mineur","Majeur"))))</f>
        <v/>
      </c>
    </row>
    <row r="391" spans="12:19" x14ac:dyDescent="0.25">
      <c r="L391" t="str">
        <f t="shared" si="30"/>
        <v/>
      </c>
      <c r="M391" t="str">
        <f>IF(AND(ISNUMBER(J391),ISNUMBER(K391)),IF(ABS(K391-J391)&lt;=MAX($AH3,ABS($AH4*I391)),"Concordant","Divergent"),"")</f>
        <v/>
      </c>
      <c r="O391" t="str">
        <f t="shared" si="31"/>
        <v/>
      </c>
      <c r="P391" t="str">
        <f t="shared" si="32"/>
        <v/>
      </c>
      <c r="Q391" t="str">
        <f t="shared" si="33"/>
        <v/>
      </c>
      <c r="R391" t="str">
        <f t="shared" si="34"/>
        <v/>
      </c>
      <c r="S391" t="str">
        <f>IF(OR(O391="",I391=""),"",IF(I391=0,IF(O391=0,"OK","Majeur"),IF(ABS((O391-I391)/I391)&lt;=IFERROR(VLOOKUP(G391,$AJ7:AK9,2,FALSE),0.005),"OK",IF(ABS((O391-I391)/I391)&lt;=2*IFERROR(VLOOKUP(G391,$AJ7:AK9,2,FALSE),0.005),"Mineur","Majeur"))))</f>
        <v/>
      </c>
    </row>
    <row r="392" spans="12:19" x14ac:dyDescent="0.25">
      <c r="L392" t="str">
        <f t="shared" si="30"/>
        <v/>
      </c>
      <c r="M392" t="str">
        <f>IF(AND(ISNUMBER(J392),ISNUMBER(K392)),IF(ABS(K392-J392)&lt;=MAX($AH3,ABS($AH4*I392)),"Concordant","Divergent"),"")</f>
        <v/>
      </c>
      <c r="O392" t="str">
        <f t="shared" si="31"/>
        <v/>
      </c>
      <c r="P392" t="str">
        <f t="shared" si="32"/>
        <v/>
      </c>
      <c r="Q392" t="str">
        <f t="shared" si="33"/>
        <v/>
      </c>
      <c r="R392" t="str">
        <f t="shared" si="34"/>
        <v/>
      </c>
      <c r="S392" t="str">
        <f>IF(OR(O392="",I392=""),"",IF(I392=0,IF(O392=0,"OK","Majeur"),IF(ABS((O392-I392)/I392)&lt;=IFERROR(VLOOKUP(G392,$AJ7:AK9,2,FALSE),0.005),"OK",IF(ABS((O392-I392)/I392)&lt;=2*IFERROR(VLOOKUP(G392,$AJ7:AK9,2,FALSE),0.005),"Mineur","Majeur"))))</f>
        <v/>
      </c>
    </row>
    <row r="393" spans="12:19" x14ac:dyDescent="0.25">
      <c r="L393" t="str">
        <f t="shared" si="30"/>
        <v/>
      </c>
      <c r="M393" t="str">
        <f>IF(AND(ISNUMBER(J393),ISNUMBER(K393)),IF(ABS(K393-J393)&lt;=MAX($AH3,ABS($AH4*I393)),"Concordant","Divergent"),"")</f>
        <v/>
      </c>
      <c r="O393" t="str">
        <f t="shared" si="31"/>
        <v/>
      </c>
      <c r="P393" t="str">
        <f t="shared" si="32"/>
        <v/>
      </c>
      <c r="Q393" t="str">
        <f t="shared" si="33"/>
        <v/>
      </c>
      <c r="R393" t="str">
        <f t="shared" si="34"/>
        <v/>
      </c>
      <c r="S393" t="str">
        <f>IF(OR(O393="",I393=""),"",IF(I393=0,IF(O393=0,"OK","Majeur"),IF(ABS((O393-I393)/I393)&lt;=IFERROR(VLOOKUP(G393,$AJ7:AK9,2,FALSE),0.005),"OK",IF(ABS((O393-I393)/I393)&lt;=2*IFERROR(VLOOKUP(G393,$AJ7:AK9,2,FALSE),0.005),"Mineur","Majeur"))))</f>
        <v/>
      </c>
    </row>
    <row r="394" spans="12:19" x14ac:dyDescent="0.25">
      <c r="L394" t="str">
        <f t="shared" si="30"/>
        <v/>
      </c>
      <c r="M394" t="str">
        <f>IF(AND(ISNUMBER(J394),ISNUMBER(K394)),IF(ABS(K394-J394)&lt;=MAX($AH3,ABS($AH4*I394)),"Concordant","Divergent"),"")</f>
        <v/>
      </c>
      <c r="O394" t="str">
        <f t="shared" si="31"/>
        <v/>
      </c>
      <c r="P394" t="str">
        <f t="shared" si="32"/>
        <v/>
      </c>
      <c r="Q394" t="str">
        <f t="shared" si="33"/>
        <v/>
      </c>
      <c r="R394" t="str">
        <f t="shared" si="34"/>
        <v/>
      </c>
      <c r="S394" t="str">
        <f>IF(OR(O394="",I394=""),"",IF(I394=0,IF(O394=0,"OK","Majeur"),IF(ABS((O394-I394)/I394)&lt;=IFERROR(VLOOKUP(G394,$AJ7:AK9,2,FALSE),0.005),"OK",IF(ABS((O394-I394)/I394)&lt;=2*IFERROR(VLOOKUP(G394,$AJ7:AK9,2,FALSE),0.005),"Mineur","Majeur"))))</f>
        <v/>
      </c>
    </row>
    <row r="395" spans="12:19" x14ac:dyDescent="0.25">
      <c r="L395" t="str">
        <f t="shared" si="30"/>
        <v/>
      </c>
      <c r="M395" t="str">
        <f>IF(AND(ISNUMBER(J395),ISNUMBER(K395)),IF(ABS(K395-J395)&lt;=MAX($AH3,ABS($AH4*I395)),"Concordant","Divergent"),"")</f>
        <v/>
      </c>
      <c r="O395" t="str">
        <f t="shared" si="31"/>
        <v/>
      </c>
      <c r="P395" t="str">
        <f t="shared" si="32"/>
        <v/>
      </c>
      <c r="Q395" t="str">
        <f t="shared" si="33"/>
        <v/>
      </c>
      <c r="R395" t="str">
        <f t="shared" si="34"/>
        <v/>
      </c>
      <c r="S395" t="str">
        <f>IF(OR(O395="",I395=""),"",IF(I395=0,IF(O395=0,"OK","Majeur"),IF(ABS((O395-I395)/I395)&lt;=IFERROR(VLOOKUP(G395,$AJ7:AK9,2,FALSE),0.005),"OK",IF(ABS((O395-I395)/I395)&lt;=2*IFERROR(VLOOKUP(G395,$AJ7:AK9,2,FALSE),0.005),"Mineur","Majeur"))))</f>
        <v/>
      </c>
    </row>
    <row r="396" spans="12:19" x14ac:dyDescent="0.25">
      <c r="L396" t="str">
        <f t="shared" si="30"/>
        <v/>
      </c>
      <c r="M396" t="str">
        <f>IF(AND(ISNUMBER(J396),ISNUMBER(K396)),IF(ABS(K396-J396)&lt;=MAX($AH3,ABS($AH4*I396)),"Concordant","Divergent"),"")</f>
        <v/>
      </c>
      <c r="O396" t="str">
        <f t="shared" si="31"/>
        <v/>
      </c>
      <c r="P396" t="str">
        <f t="shared" si="32"/>
        <v/>
      </c>
      <c r="Q396" t="str">
        <f t="shared" si="33"/>
        <v/>
      </c>
      <c r="R396" t="str">
        <f t="shared" si="34"/>
        <v/>
      </c>
      <c r="S396" t="str">
        <f>IF(OR(O396="",I396=""),"",IF(I396=0,IF(O396=0,"OK","Majeur"),IF(ABS((O396-I396)/I396)&lt;=IFERROR(VLOOKUP(G396,$AJ7:AK9,2,FALSE),0.005),"OK",IF(ABS((O396-I396)/I396)&lt;=2*IFERROR(VLOOKUP(G396,$AJ7:AK9,2,FALSE),0.005),"Mineur","Majeur"))))</f>
        <v/>
      </c>
    </row>
    <row r="397" spans="12:19" x14ac:dyDescent="0.25">
      <c r="L397" t="str">
        <f t="shared" si="30"/>
        <v/>
      </c>
      <c r="M397" t="str">
        <f>IF(AND(ISNUMBER(J397),ISNUMBER(K397)),IF(ABS(K397-J397)&lt;=MAX($AH3,ABS($AH4*I397)),"Concordant","Divergent"),"")</f>
        <v/>
      </c>
      <c r="O397" t="str">
        <f t="shared" si="31"/>
        <v/>
      </c>
      <c r="P397" t="str">
        <f t="shared" si="32"/>
        <v/>
      </c>
      <c r="Q397" t="str">
        <f t="shared" si="33"/>
        <v/>
      </c>
      <c r="R397" t="str">
        <f t="shared" si="34"/>
        <v/>
      </c>
      <c r="S397" t="str">
        <f>IF(OR(O397="",I397=""),"",IF(I397=0,IF(O397=0,"OK","Majeur"),IF(ABS((O397-I397)/I397)&lt;=IFERROR(VLOOKUP(G397,$AJ7:AK9,2,FALSE),0.005),"OK",IF(ABS((O397-I397)/I397)&lt;=2*IFERROR(VLOOKUP(G397,$AJ7:AK9,2,FALSE),0.005),"Mineur","Majeur"))))</f>
        <v/>
      </c>
    </row>
    <row r="398" spans="12:19" x14ac:dyDescent="0.25">
      <c r="L398" t="str">
        <f t="shared" si="30"/>
        <v/>
      </c>
      <c r="M398" t="str">
        <f>IF(AND(ISNUMBER(J398),ISNUMBER(K398)),IF(ABS(K398-J398)&lt;=MAX($AH3,ABS($AH4*I398)),"Concordant","Divergent"),"")</f>
        <v/>
      </c>
      <c r="O398" t="str">
        <f t="shared" si="31"/>
        <v/>
      </c>
      <c r="P398" t="str">
        <f t="shared" si="32"/>
        <v/>
      </c>
      <c r="Q398" t="str">
        <f t="shared" si="33"/>
        <v/>
      </c>
      <c r="R398" t="str">
        <f t="shared" si="34"/>
        <v/>
      </c>
      <c r="S398" t="str">
        <f>IF(OR(O398="",I398=""),"",IF(I398=0,IF(O398=0,"OK","Majeur"),IF(ABS((O398-I398)/I398)&lt;=IFERROR(VLOOKUP(G398,$AJ7:AK9,2,FALSE),0.005),"OK",IF(ABS((O398-I398)/I398)&lt;=2*IFERROR(VLOOKUP(G398,$AJ7:AK9,2,FALSE),0.005),"Mineur","Majeur"))))</f>
        <v/>
      </c>
    </row>
    <row r="399" spans="12:19" x14ac:dyDescent="0.25">
      <c r="L399" t="str">
        <f t="shared" si="30"/>
        <v/>
      </c>
      <c r="M399" t="str">
        <f>IF(AND(ISNUMBER(J399),ISNUMBER(K399)),IF(ABS(K399-J399)&lt;=MAX($AH3,ABS($AH4*I399)),"Concordant","Divergent"),"")</f>
        <v/>
      </c>
      <c r="O399" t="str">
        <f t="shared" si="31"/>
        <v/>
      </c>
      <c r="P399" t="str">
        <f t="shared" si="32"/>
        <v/>
      </c>
      <c r="Q399" t="str">
        <f t="shared" si="33"/>
        <v/>
      </c>
      <c r="R399" t="str">
        <f t="shared" si="34"/>
        <v/>
      </c>
      <c r="S399" t="str">
        <f>IF(OR(O399="",I399=""),"",IF(I399=0,IF(O399=0,"OK","Majeur"),IF(ABS((O399-I399)/I399)&lt;=IFERROR(VLOOKUP(G399,$AJ7:AK9,2,FALSE),0.005),"OK",IF(ABS((O399-I399)/I399)&lt;=2*IFERROR(VLOOKUP(G399,$AJ7:AK9,2,FALSE),0.005),"Mineur","Majeur"))))</f>
        <v/>
      </c>
    </row>
    <row r="400" spans="12:19" x14ac:dyDescent="0.25">
      <c r="L400" t="str">
        <f t="shared" si="30"/>
        <v/>
      </c>
      <c r="M400" t="str">
        <f>IF(AND(ISNUMBER(J400),ISNUMBER(K400)),IF(ABS(K400-J400)&lt;=MAX($AH3,ABS($AH4*I400)),"Concordant","Divergent"),"")</f>
        <v/>
      </c>
      <c r="O400" t="str">
        <f t="shared" si="31"/>
        <v/>
      </c>
      <c r="P400" t="str">
        <f t="shared" si="32"/>
        <v/>
      </c>
      <c r="Q400" t="str">
        <f t="shared" si="33"/>
        <v/>
      </c>
      <c r="R400" t="str">
        <f t="shared" si="34"/>
        <v/>
      </c>
      <c r="S400" t="str">
        <f>IF(OR(O400="",I400=""),"",IF(I400=0,IF(O400=0,"OK","Majeur"),IF(ABS((O400-I400)/I400)&lt;=IFERROR(VLOOKUP(G400,$AJ7:AK9,2,FALSE),0.005),"OK",IF(ABS((O400-I400)/I400)&lt;=2*IFERROR(VLOOKUP(G400,$AJ7:AK9,2,FALSE),0.005),"Mineur","Majeur"))))</f>
        <v/>
      </c>
    </row>
    <row r="401" spans="12:19" x14ac:dyDescent="0.25">
      <c r="L401" t="str">
        <f t="shared" si="30"/>
        <v/>
      </c>
      <c r="M401" t="str">
        <f>IF(AND(ISNUMBER(J401),ISNUMBER(K401)),IF(ABS(K401-J401)&lt;=MAX($AH3,ABS($AH4*I401)),"Concordant","Divergent"),"")</f>
        <v/>
      </c>
      <c r="O401" t="str">
        <f t="shared" si="31"/>
        <v/>
      </c>
      <c r="P401" t="str">
        <f t="shared" si="32"/>
        <v/>
      </c>
      <c r="Q401" t="str">
        <f t="shared" si="33"/>
        <v/>
      </c>
      <c r="R401" t="str">
        <f t="shared" si="34"/>
        <v/>
      </c>
      <c r="S401" t="str">
        <f>IF(OR(O401="",I401=""),"",IF(I401=0,IF(O401=0,"OK","Majeur"),IF(ABS((O401-I401)/I401)&lt;=IFERROR(VLOOKUP(G401,$AJ7:AK9,2,FALSE),0.005),"OK",IF(ABS((O401-I401)/I401)&lt;=2*IFERROR(VLOOKUP(G401,$AJ7:AK9,2,FALSE),0.005),"Mineur","Majeur"))))</f>
        <v/>
      </c>
    </row>
    <row r="402" spans="12:19" x14ac:dyDescent="0.25">
      <c r="L402" t="str">
        <f t="shared" si="30"/>
        <v/>
      </c>
      <c r="M402" t="str">
        <f>IF(AND(ISNUMBER(J402),ISNUMBER(K402)),IF(ABS(K402-J402)&lt;=MAX($AH3,ABS($AH4*I402)),"Concordant","Divergent"),"")</f>
        <v/>
      </c>
      <c r="O402" t="str">
        <f t="shared" si="31"/>
        <v/>
      </c>
      <c r="P402" t="str">
        <f t="shared" si="32"/>
        <v/>
      </c>
      <c r="Q402" t="str">
        <f t="shared" si="33"/>
        <v/>
      </c>
      <c r="R402" t="str">
        <f t="shared" si="34"/>
        <v/>
      </c>
      <c r="S402" t="str">
        <f>IF(OR(O402="",I402=""),"",IF(I402=0,IF(O402=0,"OK","Majeur"),IF(ABS((O402-I402)/I402)&lt;=IFERROR(VLOOKUP(G402,$AJ7:AK9,2,FALSE),0.005),"OK",IF(ABS((O402-I402)/I402)&lt;=2*IFERROR(VLOOKUP(G402,$AJ7:AK9,2,FALSE),0.005),"Mineur","Majeur"))))</f>
        <v/>
      </c>
    </row>
    <row r="403" spans="12:19" x14ac:dyDescent="0.25">
      <c r="L403" t="str">
        <f t="shared" si="30"/>
        <v/>
      </c>
      <c r="M403" t="str">
        <f>IF(AND(ISNUMBER(J403),ISNUMBER(K403)),IF(ABS(K403-J403)&lt;=MAX($AH3,ABS($AH4*I403)),"Concordant","Divergent"),"")</f>
        <v/>
      </c>
      <c r="O403" t="str">
        <f t="shared" si="31"/>
        <v/>
      </c>
      <c r="P403" t="str">
        <f t="shared" si="32"/>
        <v/>
      </c>
      <c r="Q403" t="str">
        <f t="shared" si="33"/>
        <v/>
      </c>
      <c r="R403" t="str">
        <f t="shared" si="34"/>
        <v/>
      </c>
      <c r="S403" t="str">
        <f>IF(OR(O403="",I403=""),"",IF(I403=0,IF(O403=0,"OK","Majeur"),IF(ABS((O403-I403)/I403)&lt;=IFERROR(VLOOKUP(G403,$AJ7:AK9,2,FALSE),0.005),"OK",IF(ABS((O403-I403)/I403)&lt;=2*IFERROR(VLOOKUP(G403,$AJ7:AK9,2,FALSE),0.005),"Mineur","Majeur"))))</f>
        <v/>
      </c>
    </row>
    <row r="404" spans="12:19" x14ac:dyDescent="0.25">
      <c r="L404" t="str">
        <f t="shared" si="30"/>
        <v/>
      </c>
      <c r="M404" t="str">
        <f>IF(AND(ISNUMBER(J404),ISNUMBER(K404)),IF(ABS(K404-J404)&lt;=MAX($AH3,ABS($AH4*I404)),"Concordant","Divergent"),"")</f>
        <v/>
      </c>
      <c r="O404" t="str">
        <f t="shared" si="31"/>
        <v/>
      </c>
      <c r="P404" t="str">
        <f t="shared" si="32"/>
        <v/>
      </c>
      <c r="Q404" t="str">
        <f t="shared" si="33"/>
        <v/>
      </c>
      <c r="R404" t="str">
        <f t="shared" si="34"/>
        <v/>
      </c>
      <c r="S404" t="str">
        <f>IF(OR(O404="",I404=""),"",IF(I404=0,IF(O404=0,"OK","Majeur"),IF(ABS((O404-I404)/I404)&lt;=IFERROR(VLOOKUP(G404,$AJ7:AK9,2,FALSE),0.005),"OK",IF(ABS((O404-I404)/I404)&lt;=2*IFERROR(VLOOKUP(G404,$AJ7:AK9,2,FALSE),0.005),"Mineur","Majeur"))))</f>
        <v/>
      </c>
    </row>
    <row r="405" spans="12:19" x14ac:dyDescent="0.25">
      <c r="L405" t="str">
        <f t="shared" si="30"/>
        <v/>
      </c>
      <c r="M405" t="str">
        <f>IF(AND(ISNUMBER(J405),ISNUMBER(K405)),IF(ABS(K405-J405)&lt;=MAX($AH3,ABS($AH4*I405)),"Concordant","Divergent"),"")</f>
        <v/>
      </c>
      <c r="O405" t="str">
        <f t="shared" si="31"/>
        <v/>
      </c>
      <c r="P405" t="str">
        <f t="shared" si="32"/>
        <v/>
      </c>
      <c r="Q405" t="str">
        <f t="shared" si="33"/>
        <v/>
      </c>
      <c r="R405" t="str">
        <f t="shared" si="34"/>
        <v/>
      </c>
      <c r="S405" t="str">
        <f>IF(OR(O405="",I405=""),"",IF(I405=0,IF(O405=0,"OK","Majeur"),IF(ABS((O405-I405)/I405)&lt;=IFERROR(VLOOKUP(G405,$AJ7:AK9,2,FALSE),0.005),"OK",IF(ABS((O405-I405)/I405)&lt;=2*IFERROR(VLOOKUP(G405,$AJ7:AK9,2,FALSE),0.005),"Mineur","Majeur"))))</f>
        <v/>
      </c>
    </row>
    <row r="406" spans="12:19" x14ac:dyDescent="0.25">
      <c r="L406" t="str">
        <f t="shared" si="30"/>
        <v/>
      </c>
      <c r="M406" t="str">
        <f>IF(AND(ISNUMBER(J406),ISNUMBER(K406)),IF(ABS(K406-J406)&lt;=MAX($AH3,ABS($AH4*I406)),"Concordant","Divergent"),"")</f>
        <v/>
      </c>
      <c r="O406" t="str">
        <f t="shared" si="31"/>
        <v/>
      </c>
      <c r="P406" t="str">
        <f t="shared" si="32"/>
        <v/>
      </c>
      <c r="Q406" t="str">
        <f t="shared" si="33"/>
        <v/>
      </c>
      <c r="R406" t="str">
        <f t="shared" si="34"/>
        <v/>
      </c>
      <c r="S406" t="str">
        <f>IF(OR(O406="",I406=""),"",IF(I406=0,IF(O406=0,"OK","Majeur"),IF(ABS((O406-I406)/I406)&lt;=IFERROR(VLOOKUP(G406,$AJ7:AK9,2,FALSE),0.005),"OK",IF(ABS((O406-I406)/I406)&lt;=2*IFERROR(VLOOKUP(G406,$AJ7:AK9,2,FALSE),0.005),"Mineur","Majeur"))))</f>
        <v/>
      </c>
    </row>
    <row r="407" spans="12:19" x14ac:dyDescent="0.25">
      <c r="L407" t="str">
        <f t="shared" si="30"/>
        <v/>
      </c>
      <c r="M407" t="str">
        <f>IF(AND(ISNUMBER(J407),ISNUMBER(K407)),IF(ABS(K407-J407)&lt;=MAX($AH3,ABS($AH4*I407)),"Concordant","Divergent"),"")</f>
        <v/>
      </c>
      <c r="O407" t="str">
        <f t="shared" si="31"/>
        <v/>
      </c>
      <c r="P407" t="str">
        <f t="shared" si="32"/>
        <v/>
      </c>
      <c r="Q407" t="str">
        <f t="shared" si="33"/>
        <v/>
      </c>
      <c r="R407" t="str">
        <f t="shared" si="34"/>
        <v/>
      </c>
      <c r="S407" t="str">
        <f>IF(OR(O407="",I407=""),"",IF(I407=0,IF(O407=0,"OK","Majeur"),IF(ABS((O407-I407)/I407)&lt;=IFERROR(VLOOKUP(G407,$AJ7:AK9,2,FALSE),0.005),"OK",IF(ABS((O407-I407)/I407)&lt;=2*IFERROR(VLOOKUP(G407,$AJ7:AK9,2,FALSE),0.005),"Mineur","Majeur"))))</f>
        <v/>
      </c>
    </row>
    <row r="408" spans="12:19" x14ac:dyDescent="0.25">
      <c r="L408" t="str">
        <f t="shared" si="30"/>
        <v/>
      </c>
      <c r="M408" t="str">
        <f>IF(AND(ISNUMBER(J408),ISNUMBER(K408)),IF(ABS(K408-J408)&lt;=MAX($AH3,ABS($AH4*I408)),"Concordant","Divergent"),"")</f>
        <v/>
      </c>
      <c r="O408" t="str">
        <f t="shared" si="31"/>
        <v/>
      </c>
      <c r="P408" t="str">
        <f t="shared" si="32"/>
        <v/>
      </c>
      <c r="Q408" t="str">
        <f t="shared" si="33"/>
        <v/>
      </c>
      <c r="R408" t="str">
        <f t="shared" si="34"/>
        <v/>
      </c>
      <c r="S408" t="str">
        <f>IF(OR(O408="",I408=""),"",IF(I408=0,IF(O408=0,"OK","Majeur"),IF(ABS((O408-I408)/I408)&lt;=IFERROR(VLOOKUP(G408,$AJ7:AK9,2,FALSE),0.005),"OK",IF(ABS((O408-I408)/I408)&lt;=2*IFERROR(VLOOKUP(G408,$AJ7:AK9,2,FALSE),0.005),"Mineur","Majeur"))))</f>
        <v/>
      </c>
    </row>
    <row r="409" spans="12:19" x14ac:dyDescent="0.25">
      <c r="L409" t="str">
        <f t="shared" si="30"/>
        <v/>
      </c>
      <c r="M409" t="str">
        <f>IF(AND(ISNUMBER(J409),ISNUMBER(K409)),IF(ABS(K409-J409)&lt;=MAX($AH3,ABS($AH4*I409)),"Concordant","Divergent"),"")</f>
        <v/>
      </c>
      <c r="O409" t="str">
        <f t="shared" si="31"/>
        <v/>
      </c>
      <c r="P409" t="str">
        <f t="shared" si="32"/>
        <v/>
      </c>
      <c r="Q409" t="str">
        <f t="shared" si="33"/>
        <v/>
      </c>
      <c r="R409" t="str">
        <f t="shared" si="34"/>
        <v/>
      </c>
      <c r="S409" t="str">
        <f>IF(OR(O409="",I409=""),"",IF(I409=0,IF(O409=0,"OK","Majeur"),IF(ABS((O409-I409)/I409)&lt;=IFERROR(VLOOKUP(G409,$AJ7:AK9,2,FALSE),0.005),"OK",IF(ABS((O409-I409)/I409)&lt;=2*IFERROR(VLOOKUP(G409,$AJ7:AK9,2,FALSE),0.005),"Mineur","Majeur"))))</f>
        <v/>
      </c>
    </row>
    <row r="410" spans="12:19" x14ac:dyDescent="0.25">
      <c r="L410" t="str">
        <f t="shared" si="30"/>
        <v/>
      </c>
      <c r="M410" t="str">
        <f>IF(AND(ISNUMBER(J410),ISNUMBER(K410)),IF(ABS(K410-J410)&lt;=MAX($AH3,ABS($AH4*I410)),"Concordant","Divergent"),"")</f>
        <v/>
      </c>
      <c r="O410" t="str">
        <f t="shared" si="31"/>
        <v/>
      </c>
      <c r="P410" t="str">
        <f t="shared" si="32"/>
        <v/>
      </c>
      <c r="Q410" t="str">
        <f t="shared" si="33"/>
        <v/>
      </c>
      <c r="R410" t="str">
        <f t="shared" si="34"/>
        <v/>
      </c>
      <c r="S410" t="str">
        <f>IF(OR(O410="",I410=""),"",IF(I410=0,IF(O410=0,"OK","Majeur"),IF(ABS((O410-I410)/I410)&lt;=IFERROR(VLOOKUP(G410,$AJ7:AK9,2,FALSE),0.005),"OK",IF(ABS((O410-I410)/I410)&lt;=2*IFERROR(VLOOKUP(G410,$AJ7:AK9,2,FALSE),0.005),"Mineur","Majeur"))))</f>
        <v/>
      </c>
    </row>
    <row r="411" spans="12:19" x14ac:dyDescent="0.25">
      <c r="L411" t="str">
        <f t="shared" si="30"/>
        <v/>
      </c>
      <c r="M411" t="str">
        <f>IF(AND(ISNUMBER(J411),ISNUMBER(K411)),IF(ABS(K411-J411)&lt;=MAX($AH3,ABS($AH4*I411)),"Concordant","Divergent"),"")</f>
        <v/>
      </c>
      <c r="O411" t="str">
        <f t="shared" si="31"/>
        <v/>
      </c>
      <c r="P411" t="str">
        <f t="shared" si="32"/>
        <v/>
      </c>
      <c r="Q411" t="str">
        <f t="shared" si="33"/>
        <v/>
      </c>
      <c r="R411" t="str">
        <f t="shared" si="34"/>
        <v/>
      </c>
      <c r="S411" t="str">
        <f>IF(OR(O411="",I411=""),"",IF(I411=0,IF(O411=0,"OK","Majeur"),IF(ABS((O411-I411)/I411)&lt;=IFERROR(VLOOKUP(G411,$AJ7:AK9,2,FALSE),0.005),"OK",IF(ABS((O411-I411)/I411)&lt;=2*IFERROR(VLOOKUP(G411,$AJ7:AK9,2,FALSE),0.005),"Mineur","Majeur"))))</f>
        <v/>
      </c>
    </row>
    <row r="412" spans="12:19" x14ac:dyDescent="0.25">
      <c r="L412" t="str">
        <f t="shared" si="30"/>
        <v/>
      </c>
      <c r="M412" t="str">
        <f>IF(AND(ISNUMBER(J412),ISNUMBER(K412)),IF(ABS(K412-J412)&lt;=MAX($AH3,ABS($AH4*I412)),"Concordant","Divergent"),"")</f>
        <v/>
      </c>
      <c r="O412" t="str">
        <f t="shared" si="31"/>
        <v/>
      </c>
      <c r="P412" t="str">
        <f t="shared" si="32"/>
        <v/>
      </c>
      <c r="Q412" t="str">
        <f t="shared" si="33"/>
        <v/>
      </c>
      <c r="R412" t="str">
        <f t="shared" si="34"/>
        <v/>
      </c>
      <c r="S412" t="str">
        <f>IF(OR(O412="",I412=""),"",IF(I412=0,IF(O412=0,"OK","Majeur"),IF(ABS((O412-I412)/I412)&lt;=IFERROR(VLOOKUP(G412,$AJ7:AK9,2,FALSE),0.005),"OK",IF(ABS((O412-I412)/I412)&lt;=2*IFERROR(VLOOKUP(G412,$AJ7:AK9,2,FALSE),0.005),"Mineur","Majeur"))))</f>
        <v/>
      </c>
    </row>
    <row r="413" spans="12:19" x14ac:dyDescent="0.25">
      <c r="L413" t="str">
        <f t="shared" si="30"/>
        <v/>
      </c>
      <c r="M413" t="str">
        <f>IF(AND(ISNUMBER(J413),ISNUMBER(K413)),IF(ABS(K413-J413)&lt;=MAX($AH3,ABS($AH4*I413)),"Concordant","Divergent"),"")</f>
        <v/>
      </c>
      <c r="O413" t="str">
        <f t="shared" si="31"/>
        <v/>
      </c>
      <c r="P413" t="str">
        <f t="shared" si="32"/>
        <v/>
      </c>
      <c r="Q413" t="str">
        <f t="shared" si="33"/>
        <v/>
      </c>
      <c r="R413" t="str">
        <f t="shared" si="34"/>
        <v/>
      </c>
      <c r="S413" t="str">
        <f>IF(OR(O413="",I413=""),"",IF(I413=0,IF(O413=0,"OK","Majeur"),IF(ABS((O413-I413)/I413)&lt;=IFERROR(VLOOKUP(G413,$AJ7:AK9,2,FALSE),0.005),"OK",IF(ABS((O413-I413)/I413)&lt;=2*IFERROR(VLOOKUP(G413,$AJ7:AK9,2,FALSE),0.005),"Mineur","Majeur"))))</f>
        <v/>
      </c>
    </row>
    <row r="414" spans="12:19" x14ac:dyDescent="0.25">
      <c r="L414" t="str">
        <f t="shared" si="30"/>
        <v/>
      </c>
      <c r="M414" t="str">
        <f>IF(AND(ISNUMBER(J414),ISNUMBER(K414)),IF(ABS(K414-J414)&lt;=MAX($AH3,ABS($AH4*I414)),"Concordant","Divergent"),"")</f>
        <v/>
      </c>
      <c r="O414" t="str">
        <f t="shared" si="31"/>
        <v/>
      </c>
      <c r="P414" t="str">
        <f t="shared" si="32"/>
        <v/>
      </c>
      <c r="Q414" t="str">
        <f t="shared" si="33"/>
        <v/>
      </c>
      <c r="R414" t="str">
        <f t="shared" si="34"/>
        <v/>
      </c>
      <c r="S414" t="str">
        <f>IF(OR(O414="",I414=""),"",IF(I414=0,IF(O414=0,"OK","Majeur"),IF(ABS((O414-I414)/I414)&lt;=IFERROR(VLOOKUP(G414,$AJ7:AK9,2,FALSE),0.005),"OK",IF(ABS((O414-I414)/I414)&lt;=2*IFERROR(VLOOKUP(G414,$AJ7:AK9,2,FALSE),0.005),"Mineur","Majeur"))))</f>
        <v/>
      </c>
    </row>
    <row r="415" spans="12:19" x14ac:dyDescent="0.25">
      <c r="L415" t="str">
        <f t="shared" si="30"/>
        <v/>
      </c>
      <c r="M415" t="str">
        <f>IF(AND(ISNUMBER(J415),ISNUMBER(K415)),IF(ABS(K415-J415)&lt;=MAX($AH3,ABS($AH4*I415)),"Concordant","Divergent"),"")</f>
        <v/>
      </c>
      <c r="O415" t="str">
        <f t="shared" si="31"/>
        <v/>
      </c>
      <c r="P415" t="str">
        <f t="shared" si="32"/>
        <v/>
      </c>
      <c r="Q415" t="str">
        <f t="shared" si="33"/>
        <v/>
      </c>
      <c r="R415" t="str">
        <f t="shared" si="34"/>
        <v/>
      </c>
      <c r="S415" t="str">
        <f>IF(OR(O415="",I415=""),"",IF(I415=0,IF(O415=0,"OK","Majeur"),IF(ABS((O415-I415)/I415)&lt;=IFERROR(VLOOKUP(G415,$AJ7:AK9,2,FALSE),0.005),"OK",IF(ABS((O415-I415)/I415)&lt;=2*IFERROR(VLOOKUP(G415,$AJ7:AK9,2,FALSE),0.005),"Mineur","Majeur"))))</f>
        <v/>
      </c>
    </row>
    <row r="416" spans="12:19" x14ac:dyDescent="0.25">
      <c r="L416" t="str">
        <f t="shared" si="30"/>
        <v/>
      </c>
      <c r="M416" t="str">
        <f>IF(AND(ISNUMBER(J416),ISNUMBER(K416)),IF(ABS(K416-J416)&lt;=MAX($AH3,ABS($AH4*I416)),"Concordant","Divergent"),"")</f>
        <v/>
      </c>
      <c r="O416" t="str">
        <f t="shared" si="31"/>
        <v/>
      </c>
      <c r="P416" t="str">
        <f t="shared" si="32"/>
        <v/>
      </c>
      <c r="Q416" t="str">
        <f t="shared" si="33"/>
        <v/>
      </c>
      <c r="R416" t="str">
        <f t="shared" si="34"/>
        <v/>
      </c>
      <c r="S416" t="str">
        <f>IF(OR(O416="",I416=""),"",IF(I416=0,IF(O416=0,"OK","Majeur"),IF(ABS((O416-I416)/I416)&lt;=IFERROR(VLOOKUP(G416,$AJ7:AK9,2,FALSE),0.005),"OK",IF(ABS((O416-I416)/I416)&lt;=2*IFERROR(VLOOKUP(G416,$AJ7:AK9,2,FALSE),0.005),"Mineur","Majeur"))))</f>
        <v/>
      </c>
    </row>
    <row r="417" spans="12:19" x14ac:dyDescent="0.25">
      <c r="L417" t="str">
        <f t="shared" si="30"/>
        <v/>
      </c>
      <c r="M417" t="str">
        <f>IF(AND(ISNUMBER(J417),ISNUMBER(K417)),IF(ABS(K417-J417)&lt;=MAX($AH3,ABS($AH4*I417)),"Concordant","Divergent"),"")</f>
        <v/>
      </c>
      <c r="O417" t="str">
        <f t="shared" si="31"/>
        <v/>
      </c>
      <c r="P417" t="str">
        <f t="shared" si="32"/>
        <v/>
      </c>
      <c r="Q417" t="str">
        <f t="shared" si="33"/>
        <v/>
      </c>
      <c r="R417" t="str">
        <f t="shared" si="34"/>
        <v/>
      </c>
      <c r="S417" t="str">
        <f>IF(OR(O417="",I417=""),"",IF(I417=0,IF(O417=0,"OK","Majeur"),IF(ABS((O417-I417)/I417)&lt;=IFERROR(VLOOKUP(G417,$AJ7:AK9,2,FALSE),0.005),"OK",IF(ABS((O417-I417)/I417)&lt;=2*IFERROR(VLOOKUP(G417,$AJ7:AK9,2,FALSE),0.005),"Mineur","Majeur"))))</f>
        <v/>
      </c>
    </row>
    <row r="418" spans="12:19" x14ac:dyDescent="0.25">
      <c r="L418" t="str">
        <f t="shared" si="30"/>
        <v/>
      </c>
      <c r="M418" t="str">
        <f>IF(AND(ISNUMBER(J418),ISNUMBER(K418)),IF(ABS(K418-J418)&lt;=MAX($AH3,ABS($AH4*I418)),"Concordant","Divergent"),"")</f>
        <v/>
      </c>
      <c r="O418" t="str">
        <f t="shared" si="31"/>
        <v/>
      </c>
      <c r="P418" t="str">
        <f t="shared" si="32"/>
        <v/>
      </c>
      <c r="Q418" t="str">
        <f t="shared" si="33"/>
        <v/>
      </c>
      <c r="R418" t="str">
        <f t="shared" si="34"/>
        <v/>
      </c>
      <c r="S418" t="str">
        <f>IF(OR(O418="",I418=""),"",IF(I418=0,IF(O418=0,"OK","Majeur"),IF(ABS((O418-I418)/I418)&lt;=IFERROR(VLOOKUP(G418,$AJ7:AK9,2,FALSE),0.005),"OK",IF(ABS((O418-I418)/I418)&lt;=2*IFERROR(VLOOKUP(G418,$AJ7:AK9,2,FALSE),0.005),"Mineur","Majeur"))))</f>
        <v/>
      </c>
    </row>
    <row r="419" spans="12:19" x14ac:dyDescent="0.25">
      <c r="L419" t="str">
        <f t="shared" si="30"/>
        <v/>
      </c>
      <c r="M419" t="str">
        <f>IF(AND(ISNUMBER(J419),ISNUMBER(K419)),IF(ABS(K419-J419)&lt;=MAX($AH3,ABS($AH4*I419)),"Concordant","Divergent"),"")</f>
        <v/>
      </c>
      <c r="O419" t="str">
        <f t="shared" si="31"/>
        <v/>
      </c>
      <c r="P419" t="str">
        <f t="shared" si="32"/>
        <v/>
      </c>
      <c r="Q419" t="str">
        <f t="shared" si="33"/>
        <v/>
      </c>
      <c r="R419" t="str">
        <f t="shared" si="34"/>
        <v/>
      </c>
      <c r="S419" t="str">
        <f>IF(OR(O419="",I419=""),"",IF(I419=0,IF(O419=0,"OK","Majeur"),IF(ABS((O419-I419)/I419)&lt;=IFERROR(VLOOKUP(G419,$AJ7:AK9,2,FALSE),0.005),"OK",IF(ABS((O419-I419)/I419)&lt;=2*IFERROR(VLOOKUP(G419,$AJ7:AK9,2,FALSE),0.005),"Mineur","Majeur"))))</f>
        <v/>
      </c>
    </row>
    <row r="420" spans="12:19" x14ac:dyDescent="0.25">
      <c r="L420" t="str">
        <f t="shared" si="30"/>
        <v/>
      </c>
      <c r="M420" t="str">
        <f>IF(AND(ISNUMBER(J420),ISNUMBER(K420)),IF(ABS(K420-J420)&lt;=MAX($AH3,ABS($AH4*I420)),"Concordant","Divergent"),"")</f>
        <v/>
      </c>
      <c r="O420" t="str">
        <f t="shared" si="31"/>
        <v/>
      </c>
      <c r="P420" t="str">
        <f t="shared" si="32"/>
        <v/>
      </c>
      <c r="Q420" t="str">
        <f t="shared" si="33"/>
        <v/>
      </c>
      <c r="R420" t="str">
        <f t="shared" si="34"/>
        <v/>
      </c>
      <c r="S420" t="str">
        <f>IF(OR(O420="",I420=""),"",IF(I420=0,IF(O420=0,"OK","Majeur"),IF(ABS((O420-I420)/I420)&lt;=IFERROR(VLOOKUP(G420,$AJ7:AK9,2,FALSE),0.005),"OK",IF(ABS((O420-I420)/I420)&lt;=2*IFERROR(VLOOKUP(G420,$AJ7:AK9,2,FALSE),0.005),"Mineur","Majeur"))))</f>
        <v/>
      </c>
    </row>
    <row r="421" spans="12:19" x14ac:dyDescent="0.25">
      <c r="L421" t="str">
        <f t="shared" si="30"/>
        <v/>
      </c>
      <c r="M421" t="str">
        <f>IF(AND(ISNUMBER(J421),ISNUMBER(K421)),IF(ABS(K421-J421)&lt;=MAX($AH3,ABS($AH4*I421)),"Concordant","Divergent"),"")</f>
        <v/>
      </c>
      <c r="O421" t="str">
        <f t="shared" si="31"/>
        <v/>
      </c>
      <c r="P421" t="str">
        <f t="shared" si="32"/>
        <v/>
      </c>
      <c r="Q421" t="str">
        <f t="shared" si="33"/>
        <v/>
      </c>
      <c r="R421" t="str">
        <f t="shared" si="34"/>
        <v/>
      </c>
      <c r="S421" t="str">
        <f>IF(OR(O421="",I421=""),"",IF(I421=0,IF(O421=0,"OK","Majeur"),IF(ABS((O421-I421)/I421)&lt;=IFERROR(VLOOKUP(G421,$AJ7:AK9,2,FALSE),0.005),"OK",IF(ABS((O421-I421)/I421)&lt;=2*IFERROR(VLOOKUP(G421,$AJ7:AK9,2,FALSE),0.005),"Mineur","Majeur"))))</f>
        <v/>
      </c>
    </row>
    <row r="422" spans="12:19" x14ac:dyDescent="0.25">
      <c r="L422" t="str">
        <f t="shared" si="30"/>
        <v/>
      </c>
      <c r="M422" t="str">
        <f>IF(AND(ISNUMBER(J422),ISNUMBER(K422)),IF(ABS(K422-J422)&lt;=MAX($AH3,ABS($AH4*I422)),"Concordant","Divergent"),"")</f>
        <v/>
      </c>
      <c r="O422" t="str">
        <f t="shared" si="31"/>
        <v/>
      </c>
      <c r="P422" t="str">
        <f t="shared" si="32"/>
        <v/>
      </c>
      <c r="Q422" t="str">
        <f t="shared" si="33"/>
        <v/>
      </c>
      <c r="R422" t="str">
        <f t="shared" si="34"/>
        <v/>
      </c>
      <c r="S422" t="str">
        <f>IF(OR(O422="",I422=""),"",IF(I422=0,IF(O422=0,"OK","Majeur"),IF(ABS((O422-I422)/I422)&lt;=IFERROR(VLOOKUP(G422,$AJ7:AK9,2,FALSE),0.005),"OK",IF(ABS((O422-I422)/I422)&lt;=2*IFERROR(VLOOKUP(G422,$AJ7:AK9,2,FALSE),0.005),"Mineur","Majeur"))))</f>
        <v/>
      </c>
    </row>
    <row r="423" spans="12:19" x14ac:dyDescent="0.25">
      <c r="L423" t="str">
        <f t="shared" si="30"/>
        <v/>
      </c>
      <c r="M423" t="str">
        <f>IF(AND(ISNUMBER(J423),ISNUMBER(K423)),IF(ABS(K423-J423)&lt;=MAX($AH3,ABS($AH4*I423)),"Concordant","Divergent"),"")</f>
        <v/>
      </c>
      <c r="O423" t="str">
        <f t="shared" si="31"/>
        <v/>
      </c>
      <c r="P423" t="str">
        <f t="shared" si="32"/>
        <v/>
      </c>
      <c r="Q423" t="str">
        <f t="shared" si="33"/>
        <v/>
      </c>
      <c r="R423" t="str">
        <f t="shared" si="34"/>
        <v/>
      </c>
      <c r="S423" t="str">
        <f>IF(OR(O423="",I423=""),"",IF(I423=0,IF(O423=0,"OK","Majeur"),IF(ABS((O423-I423)/I423)&lt;=IFERROR(VLOOKUP(G423,$AJ7:AK9,2,FALSE),0.005),"OK",IF(ABS((O423-I423)/I423)&lt;=2*IFERROR(VLOOKUP(G423,$AJ7:AK9,2,FALSE),0.005),"Mineur","Majeur"))))</f>
        <v/>
      </c>
    </row>
    <row r="424" spans="12:19" x14ac:dyDescent="0.25">
      <c r="L424" t="str">
        <f t="shared" si="30"/>
        <v/>
      </c>
      <c r="M424" t="str">
        <f>IF(AND(ISNUMBER(J424),ISNUMBER(K424)),IF(ABS(K424-J424)&lt;=MAX($AH3,ABS($AH4*I424)),"Concordant","Divergent"),"")</f>
        <v/>
      </c>
      <c r="O424" t="str">
        <f t="shared" si="31"/>
        <v/>
      </c>
      <c r="P424" t="str">
        <f t="shared" si="32"/>
        <v/>
      </c>
      <c r="Q424" t="str">
        <f t="shared" si="33"/>
        <v/>
      </c>
      <c r="R424" t="str">
        <f t="shared" si="34"/>
        <v/>
      </c>
      <c r="S424" t="str">
        <f>IF(OR(O424="",I424=""),"",IF(I424=0,IF(O424=0,"OK","Majeur"),IF(ABS((O424-I424)/I424)&lt;=IFERROR(VLOOKUP(G424,$AJ7:AK9,2,FALSE),0.005),"OK",IF(ABS((O424-I424)/I424)&lt;=2*IFERROR(VLOOKUP(G424,$AJ7:AK9,2,FALSE),0.005),"Mineur","Majeur"))))</f>
        <v/>
      </c>
    </row>
    <row r="425" spans="12:19" x14ac:dyDescent="0.25">
      <c r="L425" t="str">
        <f t="shared" si="30"/>
        <v/>
      </c>
      <c r="M425" t="str">
        <f>IF(AND(ISNUMBER(J425),ISNUMBER(K425)),IF(ABS(K425-J425)&lt;=MAX($AH3,ABS($AH4*I425)),"Concordant","Divergent"),"")</f>
        <v/>
      </c>
      <c r="O425" t="str">
        <f t="shared" si="31"/>
        <v/>
      </c>
      <c r="P425" t="str">
        <f t="shared" si="32"/>
        <v/>
      </c>
      <c r="Q425" t="str">
        <f t="shared" si="33"/>
        <v/>
      </c>
      <c r="R425" t="str">
        <f t="shared" si="34"/>
        <v/>
      </c>
      <c r="S425" t="str">
        <f>IF(OR(O425="",I425=""),"",IF(I425=0,IF(O425=0,"OK","Majeur"),IF(ABS((O425-I425)/I425)&lt;=IFERROR(VLOOKUP(G425,$AJ7:AK9,2,FALSE),0.005),"OK",IF(ABS((O425-I425)/I425)&lt;=2*IFERROR(VLOOKUP(G425,$AJ7:AK9,2,FALSE),0.005),"Mineur","Majeur"))))</f>
        <v/>
      </c>
    </row>
    <row r="426" spans="12:19" x14ac:dyDescent="0.25">
      <c r="L426" t="str">
        <f t="shared" si="30"/>
        <v/>
      </c>
      <c r="M426" t="str">
        <f>IF(AND(ISNUMBER(J426),ISNUMBER(K426)),IF(ABS(K426-J426)&lt;=MAX($AH3,ABS($AH4*I426)),"Concordant","Divergent"),"")</f>
        <v/>
      </c>
      <c r="O426" t="str">
        <f t="shared" si="31"/>
        <v/>
      </c>
      <c r="P426" t="str">
        <f t="shared" si="32"/>
        <v/>
      </c>
      <c r="Q426" t="str">
        <f t="shared" si="33"/>
        <v/>
      </c>
      <c r="R426" t="str">
        <f t="shared" si="34"/>
        <v/>
      </c>
      <c r="S426" t="str">
        <f>IF(OR(O426="",I426=""),"",IF(I426=0,IF(O426=0,"OK","Majeur"),IF(ABS((O426-I426)/I426)&lt;=IFERROR(VLOOKUP(G426,$AJ7:AK9,2,FALSE),0.005),"OK",IF(ABS((O426-I426)/I426)&lt;=2*IFERROR(VLOOKUP(G426,$AJ7:AK9,2,FALSE),0.005),"Mineur","Majeur"))))</f>
        <v/>
      </c>
    </row>
    <row r="427" spans="12:19" x14ac:dyDescent="0.25">
      <c r="L427" t="str">
        <f t="shared" si="30"/>
        <v/>
      </c>
      <c r="M427" t="str">
        <f>IF(AND(ISNUMBER(J427),ISNUMBER(K427)),IF(ABS(K427-J427)&lt;=MAX($AH3,ABS($AH4*I427)),"Concordant","Divergent"),"")</f>
        <v/>
      </c>
      <c r="O427" t="str">
        <f t="shared" si="31"/>
        <v/>
      </c>
      <c r="P427" t="str">
        <f t="shared" si="32"/>
        <v/>
      </c>
      <c r="Q427" t="str">
        <f t="shared" si="33"/>
        <v/>
      </c>
      <c r="R427" t="str">
        <f t="shared" si="34"/>
        <v/>
      </c>
      <c r="S427" t="str">
        <f>IF(OR(O427="",I427=""),"",IF(I427=0,IF(O427=0,"OK","Majeur"),IF(ABS((O427-I427)/I427)&lt;=IFERROR(VLOOKUP(G427,$AJ7:AK9,2,FALSE),0.005),"OK",IF(ABS((O427-I427)/I427)&lt;=2*IFERROR(VLOOKUP(G427,$AJ7:AK9,2,FALSE),0.005),"Mineur","Majeur"))))</f>
        <v/>
      </c>
    </row>
    <row r="428" spans="12:19" x14ac:dyDescent="0.25">
      <c r="L428" t="str">
        <f t="shared" si="30"/>
        <v/>
      </c>
      <c r="M428" t="str">
        <f>IF(AND(ISNUMBER(J428),ISNUMBER(K428)),IF(ABS(K428-J428)&lt;=MAX($AH3,ABS($AH4*I428)),"Concordant","Divergent"),"")</f>
        <v/>
      </c>
      <c r="O428" t="str">
        <f t="shared" si="31"/>
        <v/>
      </c>
      <c r="P428" t="str">
        <f t="shared" si="32"/>
        <v/>
      </c>
      <c r="Q428" t="str">
        <f t="shared" si="33"/>
        <v/>
      </c>
      <c r="R428" t="str">
        <f t="shared" si="34"/>
        <v/>
      </c>
      <c r="S428" t="str">
        <f>IF(OR(O428="",I428=""),"",IF(I428=0,IF(O428=0,"OK","Majeur"),IF(ABS((O428-I428)/I428)&lt;=IFERROR(VLOOKUP(G428,$AJ7:AK9,2,FALSE),0.005),"OK",IF(ABS((O428-I428)/I428)&lt;=2*IFERROR(VLOOKUP(G428,$AJ7:AK9,2,FALSE),0.005),"Mineur","Majeur"))))</f>
        <v/>
      </c>
    </row>
    <row r="429" spans="12:19" x14ac:dyDescent="0.25">
      <c r="L429" t="str">
        <f t="shared" si="30"/>
        <v/>
      </c>
      <c r="M429" t="str">
        <f>IF(AND(ISNUMBER(J429),ISNUMBER(K429)),IF(ABS(K429-J429)&lt;=MAX($AH3,ABS($AH4*I429)),"Concordant","Divergent"),"")</f>
        <v/>
      </c>
      <c r="O429" t="str">
        <f t="shared" si="31"/>
        <v/>
      </c>
      <c r="P429" t="str">
        <f t="shared" si="32"/>
        <v/>
      </c>
      <c r="Q429" t="str">
        <f t="shared" si="33"/>
        <v/>
      </c>
      <c r="R429" t="str">
        <f t="shared" si="34"/>
        <v/>
      </c>
      <c r="S429" t="str">
        <f>IF(OR(O429="",I429=""),"",IF(I429=0,IF(O429=0,"OK","Majeur"),IF(ABS((O429-I429)/I429)&lt;=IFERROR(VLOOKUP(G429,$AJ7:AK9,2,FALSE),0.005),"OK",IF(ABS((O429-I429)/I429)&lt;=2*IFERROR(VLOOKUP(G429,$AJ7:AK9,2,FALSE),0.005),"Mineur","Majeur"))))</f>
        <v/>
      </c>
    </row>
    <row r="430" spans="12:19" x14ac:dyDescent="0.25">
      <c r="L430" t="str">
        <f t="shared" si="30"/>
        <v/>
      </c>
      <c r="M430" t="str">
        <f>IF(AND(ISNUMBER(J430),ISNUMBER(K430)),IF(ABS(K430-J430)&lt;=MAX($AH3,ABS($AH4*I430)),"Concordant","Divergent"),"")</f>
        <v/>
      </c>
      <c r="O430" t="str">
        <f t="shared" si="31"/>
        <v/>
      </c>
      <c r="P430" t="str">
        <f t="shared" si="32"/>
        <v/>
      </c>
      <c r="Q430" t="str">
        <f t="shared" si="33"/>
        <v/>
      </c>
      <c r="R430" t="str">
        <f t="shared" si="34"/>
        <v/>
      </c>
      <c r="S430" t="str">
        <f>IF(OR(O430="",I430=""),"",IF(I430=0,IF(O430=0,"OK","Majeur"),IF(ABS((O430-I430)/I430)&lt;=IFERROR(VLOOKUP(G430,$AJ7:AK9,2,FALSE),0.005),"OK",IF(ABS((O430-I430)/I430)&lt;=2*IFERROR(VLOOKUP(G430,$AJ7:AK9,2,FALSE),0.005),"Mineur","Majeur"))))</f>
        <v/>
      </c>
    </row>
    <row r="431" spans="12:19" x14ac:dyDescent="0.25">
      <c r="L431" t="str">
        <f t="shared" si="30"/>
        <v/>
      </c>
      <c r="M431" t="str">
        <f>IF(AND(ISNUMBER(J431),ISNUMBER(K431)),IF(ABS(K431-J431)&lt;=MAX($AH3,ABS($AH4*I431)),"Concordant","Divergent"),"")</f>
        <v/>
      </c>
      <c r="O431" t="str">
        <f t="shared" si="31"/>
        <v/>
      </c>
      <c r="P431" t="str">
        <f t="shared" si="32"/>
        <v/>
      </c>
      <c r="Q431" t="str">
        <f t="shared" si="33"/>
        <v/>
      </c>
      <c r="R431" t="str">
        <f t="shared" si="34"/>
        <v/>
      </c>
      <c r="S431" t="str">
        <f>IF(OR(O431="",I431=""),"",IF(I431=0,IF(O431=0,"OK","Majeur"),IF(ABS((O431-I431)/I431)&lt;=IFERROR(VLOOKUP(G431,$AJ7:AK9,2,FALSE),0.005),"OK",IF(ABS((O431-I431)/I431)&lt;=2*IFERROR(VLOOKUP(G431,$AJ7:AK9,2,FALSE),0.005),"Mineur","Majeur"))))</f>
        <v/>
      </c>
    </row>
    <row r="432" spans="12:19" x14ac:dyDescent="0.25">
      <c r="L432" t="str">
        <f t="shared" si="30"/>
        <v/>
      </c>
      <c r="M432" t="str">
        <f>IF(AND(ISNUMBER(J432),ISNUMBER(K432)),IF(ABS(K432-J432)&lt;=MAX($AH3,ABS($AH4*I432)),"Concordant","Divergent"),"")</f>
        <v/>
      </c>
      <c r="O432" t="str">
        <f t="shared" si="31"/>
        <v/>
      </c>
      <c r="P432" t="str">
        <f t="shared" si="32"/>
        <v/>
      </c>
      <c r="Q432" t="str">
        <f t="shared" si="33"/>
        <v/>
      </c>
      <c r="R432" t="str">
        <f t="shared" si="34"/>
        <v/>
      </c>
      <c r="S432" t="str">
        <f>IF(OR(O432="",I432=""),"",IF(I432=0,IF(O432=0,"OK","Majeur"),IF(ABS((O432-I432)/I432)&lt;=IFERROR(VLOOKUP(G432,$AJ7:AK9,2,FALSE),0.005),"OK",IF(ABS((O432-I432)/I432)&lt;=2*IFERROR(VLOOKUP(G432,$AJ7:AK9,2,FALSE),0.005),"Mineur","Majeur"))))</f>
        <v/>
      </c>
    </row>
    <row r="433" spans="12:19" x14ac:dyDescent="0.25">
      <c r="L433" t="str">
        <f t="shared" si="30"/>
        <v/>
      </c>
      <c r="M433" t="str">
        <f>IF(AND(ISNUMBER(J433),ISNUMBER(K433)),IF(ABS(K433-J433)&lt;=MAX($AH3,ABS($AH4*I433)),"Concordant","Divergent"),"")</f>
        <v/>
      </c>
      <c r="O433" t="str">
        <f t="shared" si="31"/>
        <v/>
      </c>
      <c r="P433" t="str">
        <f t="shared" si="32"/>
        <v/>
      </c>
      <c r="Q433" t="str">
        <f t="shared" si="33"/>
        <v/>
      </c>
      <c r="R433" t="str">
        <f t="shared" si="34"/>
        <v/>
      </c>
      <c r="S433" t="str">
        <f>IF(OR(O433="",I433=""),"",IF(I433=0,IF(O433=0,"OK","Majeur"),IF(ABS((O433-I433)/I433)&lt;=IFERROR(VLOOKUP(G433,$AJ7:AK9,2,FALSE),0.005),"OK",IF(ABS((O433-I433)/I433)&lt;=2*IFERROR(VLOOKUP(G433,$AJ7:AK9,2,FALSE),0.005),"Mineur","Majeur"))))</f>
        <v/>
      </c>
    </row>
    <row r="434" spans="12:19" x14ac:dyDescent="0.25">
      <c r="L434" t="str">
        <f t="shared" si="30"/>
        <v/>
      </c>
      <c r="M434" t="str">
        <f>IF(AND(ISNUMBER(J434),ISNUMBER(K434)),IF(ABS(K434-J434)&lt;=MAX($AH3,ABS($AH4*I434)),"Concordant","Divergent"),"")</f>
        <v/>
      </c>
      <c r="O434" t="str">
        <f t="shared" si="31"/>
        <v/>
      </c>
      <c r="P434" t="str">
        <f t="shared" si="32"/>
        <v/>
      </c>
      <c r="Q434" t="str">
        <f t="shared" si="33"/>
        <v/>
      </c>
      <c r="R434" t="str">
        <f t="shared" si="34"/>
        <v/>
      </c>
      <c r="S434" t="str">
        <f>IF(OR(O434="",I434=""),"",IF(I434=0,IF(O434=0,"OK","Majeur"),IF(ABS((O434-I434)/I434)&lt;=IFERROR(VLOOKUP(G434,$AJ7:AK9,2,FALSE),0.005),"OK",IF(ABS((O434-I434)/I434)&lt;=2*IFERROR(VLOOKUP(G434,$AJ7:AK9,2,FALSE),0.005),"Mineur","Majeur"))))</f>
        <v/>
      </c>
    </row>
    <row r="435" spans="12:19" x14ac:dyDescent="0.25">
      <c r="L435" t="str">
        <f t="shared" si="30"/>
        <v/>
      </c>
      <c r="M435" t="str">
        <f>IF(AND(ISNUMBER(J435),ISNUMBER(K435)),IF(ABS(K435-J435)&lt;=MAX($AH3,ABS($AH4*I435)),"Concordant","Divergent"),"")</f>
        <v/>
      </c>
      <c r="O435" t="str">
        <f t="shared" si="31"/>
        <v/>
      </c>
      <c r="P435" t="str">
        <f t="shared" si="32"/>
        <v/>
      </c>
      <c r="Q435" t="str">
        <f t="shared" si="33"/>
        <v/>
      </c>
      <c r="R435" t="str">
        <f t="shared" si="34"/>
        <v/>
      </c>
      <c r="S435" t="str">
        <f>IF(OR(O435="",I435=""),"",IF(I435=0,IF(O435=0,"OK","Majeur"),IF(ABS((O435-I435)/I435)&lt;=IFERROR(VLOOKUP(G435,$AJ7:AK9,2,FALSE),0.005),"OK",IF(ABS((O435-I435)/I435)&lt;=2*IFERROR(VLOOKUP(G435,$AJ7:AK9,2,FALSE),0.005),"Mineur","Majeur"))))</f>
        <v/>
      </c>
    </row>
    <row r="436" spans="12:19" x14ac:dyDescent="0.25">
      <c r="L436" t="str">
        <f t="shared" si="30"/>
        <v/>
      </c>
      <c r="M436" t="str">
        <f>IF(AND(ISNUMBER(J436),ISNUMBER(K436)),IF(ABS(K436-J436)&lt;=MAX($AH3,ABS($AH4*I436)),"Concordant","Divergent"),"")</f>
        <v/>
      </c>
      <c r="O436" t="str">
        <f t="shared" si="31"/>
        <v/>
      </c>
      <c r="P436" t="str">
        <f t="shared" si="32"/>
        <v/>
      </c>
      <c r="Q436" t="str">
        <f t="shared" si="33"/>
        <v/>
      </c>
      <c r="R436" t="str">
        <f t="shared" si="34"/>
        <v/>
      </c>
      <c r="S436" t="str">
        <f>IF(OR(O436="",I436=""),"",IF(I436=0,IF(O436=0,"OK","Majeur"),IF(ABS((O436-I436)/I436)&lt;=IFERROR(VLOOKUP(G436,$AJ7:AK9,2,FALSE),0.005),"OK",IF(ABS((O436-I436)/I436)&lt;=2*IFERROR(VLOOKUP(G436,$AJ7:AK9,2,FALSE),0.005),"Mineur","Majeur"))))</f>
        <v/>
      </c>
    </row>
    <row r="437" spans="12:19" x14ac:dyDescent="0.25">
      <c r="L437" t="str">
        <f t="shared" si="30"/>
        <v/>
      </c>
      <c r="M437" t="str">
        <f>IF(AND(ISNUMBER(J437),ISNUMBER(K437)),IF(ABS(K437-J437)&lt;=MAX($AH3,ABS($AH4*I437)),"Concordant","Divergent"),"")</f>
        <v/>
      </c>
      <c r="O437" t="str">
        <f t="shared" si="31"/>
        <v/>
      </c>
      <c r="P437" t="str">
        <f t="shared" si="32"/>
        <v/>
      </c>
      <c r="Q437" t="str">
        <f t="shared" si="33"/>
        <v/>
      </c>
      <c r="R437" t="str">
        <f t="shared" si="34"/>
        <v/>
      </c>
      <c r="S437" t="str">
        <f>IF(OR(O437="",I437=""),"",IF(I437=0,IF(O437=0,"OK","Majeur"),IF(ABS((O437-I437)/I437)&lt;=IFERROR(VLOOKUP(G437,$AJ7:AK9,2,FALSE),0.005),"OK",IF(ABS((O437-I437)/I437)&lt;=2*IFERROR(VLOOKUP(G437,$AJ7:AK9,2,FALSE),0.005),"Mineur","Majeur"))))</f>
        <v/>
      </c>
    </row>
    <row r="438" spans="12:19" x14ac:dyDescent="0.25">
      <c r="L438" t="str">
        <f t="shared" si="30"/>
        <v/>
      </c>
      <c r="M438" t="str">
        <f>IF(AND(ISNUMBER(J438),ISNUMBER(K438)),IF(ABS(K438-J438)&lt;=MAX($AH3,ABS($AH4*I438)),"Concordant","Divergent"),"")</f>
        <v/>
      </c>
      <c r="O438" t="str">
        <f t="shared" si="31"/>
        <v/>
      </c>
      <c r="P438" t="str">
        <f t="shared" si="32"/>
        <v/>
      </c>
      <c r="Q438" t="str">
        <f t="shared" si="33"/>
        <v/>
      </c>
      <c r="R438" t="str">
        <f t="shared" si="34"/>
        <v/>
      </c>
      <c r="S438" t="str">
        <f>IF(OR(O438="",I438=""),"",IF(I438=0,IF(O438=0,"OK","Majeur"),IF(ABS((O438-I438)/I438)&lt;=IFERROR(VLOOKUP(G438,$AJ7:AK9,2,FALSE),0.005),"OK",IF(ABS((O438-I438)/I438)&lt;=2*IFERROR(VLOOKUP(G438,$AJ7:AK9,2,FALSE),0.005),"Mineur","Majeur"))))</f>
        <v/>
      </c>
    </row>
    <row r="439" spans="12:19" x14ac:dyDescent="0.25">
      <c r="L439" t="str">
        <f t="shared" si="30"/>
        <v/>
      </c>
      <c r="M439" t="str">
        <f>IF(AND(ISNUMBER(J439),ISNUMBER(K439)),IF(ABS(K439-J439)&lt;=MAX($AH3,ABS($AH4*I439)),"Concordant","Divergent"),"")</f>
        <v/>
      </c>
      <c r="O439" t="str">
        <f t="shared" si="31"/>
        <v/>
      </c>
      <c r="P439" t="str">
        <f t="shared" si="32"/>
        <v/>
      </c>
      <c r="Q439" t="str">
        <f t="shared" si="33"/>
        <v/>
      </c>
      <c r="R439" t="str">
        <f t="shared" si="34"/>
        <v/>
      </c>
      <c r="S439" t="str">
        <f>IF(OR(O439="",I439=""),"",IF(I439=0,IF(O439=0,"OK","Majeur"),IF(ABS((O439-I439)/I439)&lt;=IFERROR(VLOOKUP(G439,$AJ7:AK9,2,FALSE),0.005),"OK",IF(ABS((O439-I439)/I439)&lt;=2*IFERROR(VLOOKUP(G439,$AJ7:AK9,2,FALSE),0.005),"Mineur","Majeur"))))</f>
        <v/>
      </c>
    </row>
    <row r="440" spans="12:19" x14ac:dyDescent="0.25">
      <c r="L440" t="str">
        <f t="shared" si="30"/>
        <v/>
      </c>
      <c r="M440" t="str">
        <f>IF(AND(ISNUMBER(J440),ISNUMBER(K440)),IF(ABS(K440-J440)&lt;=MAX($AH3,ABS($AH4*I440)),"Concordant","Divergent"),"")</f>
        <v/>
      </c>
      <c r="O440" t="str">
        <f t="shared" si="31"/>
        <v/>
      </c>
      <c r="P440" t="str">
        <f t="shared" si="32"/>
        <v/>
      </c>
      <c r="Q440" t="str">
        <f t="shared" si="33"/>
        <v/>
      </c>
      <c r="R440" t="str">
        <f t="shared" si="34"/>
        <v/>
      </c>
      <c r="S440" t="str">
        <f>IF(OR(O440="",I440=""),"",IF(I440=0,IF(O440=0,"OK","Majeur"),IF(ABS((O440-I440)/I440)&lt;=IFERROR(VLOOKUP(G440,$AJ7:AK9,2,FALSE),0.005),"OK",IF(ABS((O440-I440)/I440)&lt;=2*IFERROR(VLOOKUP(G440,$AJ7:AK9,2,FALSE),0.005),"Mineur","Majeur"))))</f>
        <v/>
      </c>
    </row>
    <row r="441" spans="12:19" x14ac:dyDescent="0.25">
      <c r="L441" t="str">
        <f t="shared" si="30"/>
        <v/>
      </c>
      <c r="M441" t="str">
        <f>IF(AND(ISNUMBER(J441),ISNUMBER(K441)),IF(ABS(K441-J441)&lt;=MAX($AH3,ABS($AH4*I441)),"Concordant","Divergent"),"")</f>
        <v/>
      </c>
      <c r="O441" t="str">
        <f t="shared" si="31"/>
        <v/>
      </c>
      <c r="P441" t="str">
        <f t="shared" si="32"/>
        <v/>
      </c>
      <c r="Q441" t="str">
        <f t="shared" si="33"/>
        <v/>
      </c>
      <c r="R441" t="str">
        <f t="shared" si="34"/>
        <v/>
      </c>
      <c r="S441" t="str">
        <f>IF(OR(O441="",I441=""),"",IF(I441=0,IF(O441=0,"OK","Majeur"),IF(ABS((O441-I441)/I441)&lt;=IFERROR(VLOOKUP(G441,$AJ7:AK9,2,FALSE),0.005),"OK",IF(ABS((O441-I441)/I441)&lt;=2*IFERROR(VLOOKUP(G441,$AJ7:AK9,2,FALSE),0.005),"Mineur","Majeur"))))</f>
        <v/>
      </c>
    </row>
    <row r="442" spans="12:19" x14ac:dyDescent="0.25">
      <c r="L442" t="str">
        <f t="shared" si="30"/>
        <v/>
      </c>
      <c r="M442" t="str">
        <f>IF(AND(ISNUMBER(J442),ISNUMBER(K442)),IF(ABS(K442-J442)&lt;=MAX($AH3,ABS($AH4*I442)),"Concordant","Divergent"),"")</f>
        <v/>
      </c>
      <c r="O442" t="str">
        <f t="shared" si="31"/>
        <v/>
      </c>
      <c r="P442" t="str">
        <f t="shared" si="32"/>
        <v/>
      </c>
      <c r="Q442" t="str">
        <f t="shared" si="33"/>
        <v/>
      </c>
      <c r="R442" t="str">
        <f t="shared" si="34"/>
        <v/>
      </c>
      <c r="S442" t="str">
        <f>IF(OR(O442="",I442=""),"",IF(I442=0,IF(O442=0,"OK","Majeur"),IF(ABS((O442-I442)/I442)&lt;=IFERROR(VLOOKUP(G442,$AJ7:AK9,2,FALSE),0.005),"OK",IF(ABS((O442-I442)/I442)&lt;=2*IFERROR(VLOOKUP(G442,$AJ7:AK9,2,FALSE),0.005),"Mineur","Majeur"))))</f>
        <v/>
      </c>
    </row>
    <row r="443" spans="12:19" x14ac:dyDescent="0.25">
      <c r="L443" t="str">
        <f t="shared" si="30"/>
        <v/>
      </c>
      <c r="M443" t="str">
        <f>IF(AND(ISNUMBER(J443),ISNUMBER(K443)),IF(ABS(K443-J443)&lt;=MAX($AH3,ABS($AH4*I443)),"Concordant","Divergent"),"")</f>
        <v/>
      </c>
      <c r="O443" t="str">
        <f t="shared" si="31"/>
        <v/>
      </c>
      <c r="P443" t="str">
        <f t="shared" si="32"/>
        <v/>
      </c>
      <c r="Q443" t="str">
        <f t="shared" si="33"/>
        <v/>
      </c>
      <c r="R443" t="str">
        <f t="shared" si="34"/>
        <v/>
      </c>
      <c r="S443" t="str">
        <f>IF(OR(O443="",I443=""),"",IF(I443=0,IF(O443=0,"OK","Majeur"),IF(ABS((O443-I443)/I443)&lt;=IFERROR(VLOOKUP(G443,$AJ7:AK9,2,FALSE),0.005),"OK",IF(ABS((O443-I443)/I443)&lt;=2*IFERROR(VLOOKUP(G443,$AJ7:AK9,2,FALSE),0.005),"Mineur","Majeur"))))</f>
        <v/>
      </c>
    </row>
    <row r="444" spans="12:19" x14ac:dyDescent="0.25">
      <c r="L444" t="str">
        <f t="shared" si="30"/>
        <v/>
      </c>
      <c r="M444" t="str">
        <f>IF(AND(ISNUMBER(J444),ISNUMBER(K444)),IF(ABS(K444-J444)&lt;=MAX($AH3,ABS($AH4*I444)),"Concordant","Divergent"),"")</f>
        <v/>
      </c>
      <c r="O444" t="str">
        <f t="shared" si="31"/>
        <v/>
      </c>
      <c r="P444" t="str">
        <f t="shared" si="32"/>
        <v/>
      </c>
      <c r="Q444" t="str">
        <f t="shared" si="33"/>
        <v/>
      </c>
      <c r="R444" t="str">
        <f t="shared" si="34"/>
        <v/>
      </c>
      <c r="S444" t="str">
        <f>IF(OR(O444="",I444=""),"",IF(I444=0,IF(O444=0,"OK","Majeur"),IF(ABS((O444-I444)/I444)&lt;=IFERROR(VLOOKUP(G444,$AJ7:AK9,2,FALSE),0.005),"OK",IF(ABS((O444-I444)/I444)&lt;=2*IFERROR(VLOOKUP(G444,$AJ7:AK9,2,FALSE),0.005),"Mineur","Majeur"))))</f>
        <v/>
      </c>
    </row>
    <row r="445" spans="12:19" x14ac:dyDescent="0.25">
      <c r="L445" t="str">
        <f t="shared" si="30"/>
        <v/>
      </c>
      <c r="M445" t="str">
        <f>IF(AND(ISNUMBER(J445),ISNUMBER(K445)),IF(ABS(K445-J445)&lt;=MAX($AH3,ABS($AH4*I445)),"Concordant","Divergent"),"")</f>
        <v/>
      </c>
      <c r="O445" t="str">
        <f t="shared" si="31"/>
        <v/>
      </c>
      <c r="P445" t="str">
        <f t="shared" si="32"/>
        <v/>
      </c>
      <c r="Q445" t="str">
        <f t="shared" si="33"/>
        <v/>
      </c>
      <c r="R445" t="str">
        <f t="shared" si="34"/>
        <v/>
      </c>
      <c r="S445" t="str">
        <f>IF(OR(O445="",I445=""),"",IF(I445=0,IF(O445=0,"OK","Majeur"),IF(ABS((O445-I445)/I445)&lt;=IFERROR(VLOOKUP(G445,$AJ7:AK9,2,FALSE),0.005),"OK",IF(ABS((O445-I445)/I445)&lt;=2*IFERROR(VLOOKUP(G445,$AJ7:AK9,2,FALSE),0.005),"Mineur","Majeur"))))</f>
        <v/>
      </c>
    </row>
    <row r="446" spans="12:19" x14ac:dyDescent="0.25">
      <c r="L446" t="str">
        <f t="shared" si="30"/>
        <v/>
      </c>
      <c r="M446" t="str">
        <f>IF(AND(ISNUMBER(J446),ISNUMBER(K446)),IF(ABS(K446-J446)&lt;=MAX($AH3,ABS($AH4*I446)),"Concordant","Divergent"),"")</f>
        <v/>
      </c>
      <c r="O446" t="str">
        <f t="shared" si="31"/>
        <v/>
      </c>
      <c r="P446" t="str">
        <f t="shared" si="32"/>
        <v/>
      </c>
      <c r="Q446" t="str">
        <f t="shared" si="33"/>
        <v/>
      </c>
      <c r="R446" t="str">
        <f t="shared" si="34"/>
        <v/>
      </c>
      <c r="S446" t="str">
        <f>IF(OR(O446="",I446=""),"",IF(I446=0,IF(O446=0,"OK","Majeur"),IF(ABS((O446-I446)/I446)&lt;=IFERROR(VLOOKUP(G446,$AJ7:AK9,2,FALSE),0.005),"OK",IF(ABS((O446-I446)/I446)&lt;=2*IFERROR(VLOOKUP(G446,$AJ7:AK9,2,FALSE),0.005),"Mineur","Majeur"))))</f>
        <v/>
      </c>
    </row>
    <row r="447" spans="12:19" x14ac:dyDescent="0.25">
      <c r="L447" t="str">
        <f t="shared" si="30"/>
        <v/>
      </c>
      <c r="M447" t="str">
        <f>IF(AND(ISNUMBER(J447),ISNUMBER(K447)),IF(ABS(K447-J447)&lt;=MAX($AH3,ABS($AH4*I447)),"Concordant","Divergent"),"")</f>
        <v/>
      </c>
      <c r="O447" t="str">
        <f t="shared" si="31"/>
        <v/>
      </c>
      <c r="P447" t="str">
        <f t="shared" si="32"/>
        <v/>
      </c>
      <c r="Q447" t="str">
        <f t="shared" si="33"/>
        <v/>
      </c>
      <c r="R447" t="str">
        <f t="shared" si="34"/>
        <v/>
      </c>
      <c r="S447" t="str">
        <f>IF(OR(O447="",I447=""),"",IF(I447=0,IF(O447=0,"OK","Majeur"),IF(ABS((O447-I447)/I447)&lt;=IFERROR(VLOOKUP(G447,$AJ7:AK9,2,FALSE),0.005),"OK",IF(ABS((O447-I447)/I447)&lt;=2*IFERROR(VLOOKUP(G447,$AJ7:AK9,2,FALSE),0.005),"Mineur","Majeur"))))</f>
        <v/>
      </c>
    </row>
    <row r="448" spans="12:19" x14ac:dyDescent="0.25">
      <c r="L448" t="str">
        <f t="shared" si="30"/>
        <v/>
      </c>
      <c r="M448" t="str">
        <f>IF(AND(ISNUMBER(J448),ISNUMBER(K448)),IF(ABS(K448-J448)&lt;=MAX($AH3,ABS($AH4*I448)),"Concordant","Divergent"),"")</f>
        <v/>
      </c>
      <c r="O448" t="str">
        <f t="shared" si="31"/>
        <v/>
      </c>
      <c r="P448" t="str">
        <f t="shared" si="32"/>
        <v/>
      </c>
      <c r="Q448" t="str">
        <f t="shared" si="33"/>
        <v/>
      </c>
      <c r="R448" t="str">
        <f t="shared" si="34"/>
        <v/>
      </c>
      <c r="S448" t="str">
        <f>IF(OR(O448="",I448=""),"",IF(I448=0,IF(O448=0,"OK","Majeur"),IF(ABS((O448-I448)/I448)&lt;=IFERROR(VLOOKUP(G448,$AJ7:AK9,2,FALSE),0.005),"OK",IF(ABS((O448-I448)/I448)&lt;=2*IFERROR(VLOOKUP(G448,$AJ7:AK9,2,FALSE),0.005),"Mineur","Majeur"))))</f>
        <v/>
      </c>
    </row>
    <row r="449" spans="12:19" x14ac:dyDescent="0.25">
      <c r="L449" t="str">
        <f t="shared" si="30"/>
        <v/>
      </c>
      <c r="M449" t="str">
        <f>IF(AND(ISNUMBER(J449),ISNUMBER(K449)),IF(ABS(K449-J449)&lt;=MAX($AH3,ABS($AH4*I449)),"Concordant","Divergent"),"")</f>
        <v/>
      </c>
      <c r="O449" t="str">
        <f t="shared" si="31"/>
        <v/>
      </c>
      <c r="P449" t="str">
        <f t="shared" si="32"/>
        <v/>
      </c>
      <c r="Q449" t="str">
        <f t="shared" si="33"/>
        <v/>
      </c>
      <c r="R449" t="str">
        <f t="shared" si="34"/>
        <v/>
      </c>
      <c r="S449" t="str">
        <f>IF(OR(O449="",I449=""),"",IF(I449=0,IF(O449=0,"OK","Majeur"),IF(ABS((O449-I449)/I449)&lt;=IFERROR(VLOOKUP(G449,$AJ7:AK9,2,FALSE),0.005),"OK",IF(ABS((O449-I449)/I449)&lt;=2*IFERROR(VLOOKUP(G449,$AJ7:AK9,2,FALSE),0.005),"Mineur","Majeur"))))</f>
        <v/>
      </c>
    </row>
    <row r="450" spans="12:19" x14ac:dyDescent="0.25">
      <c r="L450" t="str">
        <f t="shared" si="30"/>
        <v/>
      </c>
      <c r="M450" t="str">
        <f>IF(AND(ISNUMBER(J450),ISNUMBER(K450)),IF(ABS(K450-J450)&lt;=MAX($AH3,ABS($AH4*I450)),"Concordant","Divergent"),"")</f>
        <v/>
      </c>
      <c r="O450" t="str">
        <f t="shared" si="31"/>
        <v/>
      </c>
      <c r="P450" t="str">
        <f t="shared" si="32"/>
        <v/>
      </c>
      <c r="Q450" t="str">
        <f t="shared" si="33"/>
        <v/>
      </c>
      <c r="R450" t="str">
        <f t="shared" si="34"/>
        <v/>
      </c>
      <c r="S450" t="str">
        <f>IF(OR(O450="",I450=""),"",IF(I450=0,IF(O450=0,"OK","Majeur"),IF(ABS((O450-I450)/I450)&lt;=IFERROR(VLOOKUP(G450,$AJ7:AK9,2,FALSE),0.005),"OK",IF(ABS((O450-I450)/I450)&lt;=2*IFERROR(VLOOKUP(G450,$AJ7:AK9,2,FALSE),0.005),"Mineur","Majeur"))))</f>
        <v/>
      </c>
    </row>
    <row r="451" spans="12:19" x14ac:dyDescent="0.25">
      <c r="L451" t="str">
        <f t="shared" ref="L451:L514" si="35">IF(AND(ISNUMBER(J451),ISNUMBER(K451)),K451-J451,"")</f>
        <v/>
      </c>
      <c r="M451" t="str">
        <f>IF(AND(ISNUMBER(J451),ISNUMBER(K451)),IF(ABS(K451-J451)&lt;=MAX($AH3,ABS($AH4*I451)),"Concordant","Divergent"),"")</f>
        <v/>
      </c>
      <c r="O451" t="str">
        <f t="shared" ref="O451:O514" si="36">IF(AND(ISNUMBER(J451),ISNUMBER(K451)),IF(M451="Concordant",ROUND(AVERAGE(J451,K451),3),IF(NOT(ISBLANK(N451)),N451,"")),IF(NOT(ISBLANK(N451)),N451,""))</f>
        <v/>
      </c>
      <c r="P451" t="str">
        <f t="shared" ref="P451:P514" si="37">IF(ISNUMBER(O451),O451-I451,"")</f>
        <v/>
      </c>
      <c r="Q451" t="str">
        <f t="shared" ref="Q451:Q514" si="38">IF(AND(ISNUMBER(P451),I451&lt;&gt;0),P451/I451,IF(AND(I451=0,ISNUMBER(O451)),1,""))</f>
        <v/>
      </c>
      <c r="R451" t="str">
        <f t="shared" ref="R451:R514" si="39">IF(ISNUMBER(P451),P451*H451,"")</f>
        <v/>
      </c>
      <c r="S451" t="str">
        <f>IF(OR(O451="",I451=""),"",IF(I451=0,IF(O451=0,"OK","Majeur"),IF(ABS((O451-I451)/I451)&lt;=IFERROR(VLOOKUP(G451,$AJ7:AK9,2,FALSE),0.005),"OK",IF(ABS((O451-I451)/I451)&lt;=2*IFERROR(VLOOKUP(G451,$AJ7:AK9,2,FALSE),0.005),"Mineur","Majeur"))))</f>
        <v/>
      </c>
    </row>
    <row r="452" spans="12:19" x14ac:dyDescent="0.25">
      <c r="L452" t="str">
        <f t="shared" si="35"/>
        <v/>
      </c>
      <c r="M452" t="str">
        <f>IF(AND(ISNUMBER(J452),ISNUMBER(K452)),IF(ABS(K452-J452)&lt;=MAX($AH3,ABS($AH4*I452)),"Concordant","Divergent"),"")</f>
        <v/>
      </c>
      <c r="O452" t="str">
        <f t="shared" si="36"/>
        <v/>
      </c>
      <c r="P452" t="str">
        <f t="shared" si="37"/>
        <v/>
      </c>
      <c r="Q452" t="str">
        <f t="shared" si="38"/>
        <v/>
      </c>
      <c r="R452" t="str">
        <f t="shared" si="39"/>
        <v/>
      </c>
      <c r="S452" t="str">
        <f>IF(OR(O452="",I452=""),"",IF(I452=0,IF(O452=0,"OK","Majeur"),IF(ABS((O452-I452)/I452)&lt;=IFERROR(VLOOKUP(G452,$AJ7:AK9,2,FALSE),0.005),"OK",IF(ABS((O452-I452)/I452)&lt;=2*IFERROR(VLOOKUP(G452,$AJ7:AK9,2,FALSE),0.005),"Mineur","Majeur"))))</f>
        <v/>
      </c>
    </row>
    <row r="453" spans="12:19" x14ac:dyDescent="0.25">
      <c r="L453" t="str">
        <f t="shared" si="35"/>
        <v/>
      </c>
      <c r="M453" t="str">
        <f>IF(AND(ISNUMBER(J453),ISNUMBER(K453)),IF(ABS(K453-J453)&lt;=MAX($AH3,ABS($AH4*I453)),"Concordant","Divergent"),"")</f>
        <v/>
      </c>
      <c r="O453" t="str">
        <f t="shared" si="36"/>
        <v/>
      </c>
      <c r="P453" t="str">
        <f t="shared" si="37"/>
        <v/>
      </c>
      <c r="Q453" t="str">
        <f t="shared" si="38"/>
        <v/>
      </c>
      <c r="R453" t="str">
        <f t="shared" si="39"/>
        <v/>
      </c>
      <c r="S453" t="str">
        <f>IF(OR(O453="",I453=""),"",IF(I453=0,IF(O453=0,"OK","Majeur"),IF(ABS((O453-I453)/I453)&lt;=IFERROR(VLOOKUP(G453,$AJ7:AK9,2,FALSE),0.005),"OK",IF(ABS((O453-I453)/I453)&lt;=2*IFERROR(VLOOKUP(G453,$AJ7:AK9,2,FALSE),0.005),"Mineur","Majeur"))))</f>
        <v/>
      </c>
    </row>
    <row r="454" spans="12:19" x14ac:dyDescent="0.25">
      <c r="L454" t="str">
        <f t="shared" si="35"/>
        <v/>
      </c>
      <c r="M454" t="str">
        <f>IF(AND(ISNUMBER(J454),ISNUMBER(K454)),IF(ABS(K454-J454)&lt;=MAX($AH3,ABS($AH4*I454)),"Concordant","Divergent"),"")</f>
        <v/>
      </c>
      <c r="O454" t="str">
        <f t="shared" si="36"/>
        <v/>
      </c>
      <c r="P454" t="str">
        <f t="shared" si="37"/>
        <v/>
      </c>
      <c r="Q454" t="str">
        <f t="shared" si="38"/>
        <v/>
      </c>
      <c r="R454" t="str">
        <f t="shared" si="39"/>
        <v/>
      </c>
      <c r="S454" t="str">
        <f>IF(OR(O454="",I454=""),"",IF(I454=0,IF(O454=0,"OK","Majeur"),IF(ABS((O454-I454)/I454)&lt;=IFERROR(VLOOKUP(G454,$AJ7:AK9,2,FALSE),0.005),"OK",IF(ABS((O454-I454)/I454)&lt;=2*IFERROR(VLOOKUP(G454,$AJ7:AK9,2,FALSE),0.005),"Mineur","Majeur"))))</f>
        <v/>
      </c>
    </row>
    <row r="455" spans="12:19" x14ac:dyDescent="0.25">
      <c r="L455" t="str">
        <f t="shared" si="35"/>
        <v/>
      </c>
      <c r="M455" t="str">
        <f>IF(AND(ISNUMBER(J455),ISNUMBER(K455)),IF(ABS(K455-J455)&lt;=MAX($AH3,ABS($AH4*I455)),"Concordant","Divergent"),"")</f>
        <v/>
      </c>
      <c r="O455" t="str">
        <f t="shared" si="36"/>
        <v/>
      </c>
      <c r="P455" t="str">
        <f t="shared" si="37"/>
        <v/>
      </c>
      <c r="Q455" t="str">
        <f t="shared" si="38"/>
        <v/>
      </c>
      <c r="R455" t="str">
        <f t="shared" si="39"/>
        <v/>
      </c>
      <c r="S455" t="str">
        <f>IF(OR(O455="",I455=""),"",IF(I455=0,IF(O455=0,"OK","Majeur"),IF(ABS((O455-I455)/I455)&lt;=IFERROR(VLOOKUP(G455,$AJ7:AK9,2,FALSE),0.005),"OK",IF(ABS((O455-I455)/I455)&lt;=2*IFERROR(VLOOKUP(G455,$AJ7:AK9,2,FALSE),0.005),"Mineur","Majeur"))))</f>
        <v/>
      </c>
    </row>
    <row r="456" spans="12:19" x14ac:dyDescent="0.25">
      <c r="L456" t="str">
        <f t="shared" si="35"/>
        <v/>
      </c>
      <c r="M456" t="str">
        <f>IF(AND(ISNUMBER(J456),ISNUMBER(K456)),IF(ABS(K456-J456)&lt;=MAX($AH3,ABS($AH4*I456)),"Concordant","Divergent"),"")</f>
        <v/>
      </c>
      <c r="O456" t="str">
        <f t="shared" si="36"/>
        <v/>
      </c>
      <c r="P456" t="str">
        <f t="shared" si="37"/>
        <v/>
      </c>
      <c r="Q456" t="str">
        <f t="shared" si="38"/>
        <v/>
      </c>
      <c r="R456" t="str">
        <f t="shared" si="39"/>
        <v/>
      </c>
      <c r="S456" t="str">
        <f>IF(OR(O456="",I456=""),"",IF(I456=0,IF(O456=0,"OK","Majeur"),IF(ABS((O456-I456)/I456)&lt;=IFERROR(VLOOKUP(G456,$AJ7:AK9,2,FALSE),0.005),"OK",IF(ABS((O456-I456)/I456)&lt;=2*IFERROR(VLOOKUP(G456,$AJ7:AK9,2,FALSE),0.005),"Mineur","Majeur"))))</f>
        <v/>
      </c>
    </row>
    <row r="457" spans="12:19" x14ac:dyDescent="0.25">
      <c r="L457" t="str">
        <f t="shared" si="35"/>
        <v/>
      </c>
      <c r="M457" t="str">
        <f>IF(AND(ISNUMBER(J457),ISNUMBER(K457)),IF(ABS(K457-J457)&lt;=MAX($AH3,ABS($AH4*I457)),"Concordant","Divergent"),"")</f>
        <v/>
      </c>
      <c r="O457" t="str">
        <f t="shared" si="36"/>
        <v/>
      </c>
      <c r="P457" t="str">
        <f t="shared" si="37"/>
        <v/>
      </c>
      <c r="Q457" t="str">
        <f t="shared" si="38"/>
        <v/>
      </c>
      <c r="R457" t="str">
        <f t="shared" si="39"/>
        <v/>
      </c>
      <c r="S457" t="str">
        <f>IF(OR(O457="",I457=""),"",IF(I457=0,IF(O457=0,"OK","Majeur"),IF(ABS((O457-I457)/I457)&lt;=IFERROR(VLOOKUP(G457,$AJ7:AK9,2,FALSE),0.005),"OK",IF(ABS((O457-I457)/I457)&lt;=2*IFERROR(VLOOKUP(G457,$AJ7:AK9,2,FALSE),0.005),"Mineur","Majeur"))))</f>
        <v/>
      </c>
    </row>
    <row r="458" spans="12:19" x14ac:dyDescent="0.25">
      <c r="L458" t="str">
        <f t="shared" si="35"/>
        <v/>
      </c>
      <c r="M458" t="str">
        <f>IF(AND(ISNUMBER(J458),ISNUMBER(K458)),IF(ABS(K458-J458)&lt;=MAX($AH3,ABS($AH4*I458)),"Concordant","Divergent"),"")</f>
        <v/>
      </c>
      <c r="O458" t="str">
        <f t="shared" si="36"/>
        <v/>
      </c>
      <c r="P458" t="str">
        <f t="shared" si="37"/>
        <v/>
      </c>
      <c r="Q458" t="str">
        <f t="shared" si="38"/>
        <v/>
      </c>
      <c r="R458" t="str">
        <f t="shared" si="39"/>
        <v/>
      </c>
      <c r="S458" t="str">
        <f>IF(OR(O458="",I458=""),"",IF(I458=0,IF(O458=0,"OK","Majeur"),IF(ABS((O458-I458)/I458)&lt;=IFERROR(VLOOKUP(G458,$AJ7:AK9,2,FALSE),0.005),"OK",IF(ABS((O458-I458)/I458)&lt;=2*IFERROR(VLOOKUP(G458,$AJ7:AK9,2,FALSE),0.005),"Mineur","Majeur"))))</f>
        <v/>
      </c>
    </row>
    <row r="459" spans="12:19" x14ac:dyDescent="0.25">
      <c r="L459" t="str">
        <f t="shared" si="35"/>
        <v/>
      </c>
      <c r="M459" t="str">
        <f>IF(AND(ISNUMBER(J459),ISNUMBER(K459)),IF(ABS(K459-J459)&lt;=MAX($AH3,ABS($AH4*I459)),"Concordant","Divergent"),"")</f>
        <v/>
      </c>
      <c r="O459" t="str">
        <f t="shared" si="36"/>
        <v/>
      </c>
      <c r="P459" t="str">
        <f t="shared" si="37"/>
        <v/>
      </c>
      <c r="Q459" t="str">
        <f t="shared" si="38"/>
        <v/>
      </c>
      <c r="R459" t="str">
        <f t="shared" si="39"/>
        <v/>
      </c>
      <c r="S459" t="str">
        <f>IF(OR(O459="",I459=""),"",IF(I459=0,IF(O459=0,"OK","Majeur"),IF(ABS((O459-I459)/I459)&lt;=IFERROR(VLOOKUP(G459,$AJ7:AK9,2,FALSE),0.005),"OK",IF(ABS((O459-I459)/I459)&lt;=2*IFERROR(VLOOKUP(G459,$AJ7:AK9,2,FALSE),0.005),"Mineur","Majeur"))))</f>
        <v/>
      </c>
    </row>
    <row r="460" spans="12:19" x14ac:dyDescent="0.25">
      <c r="L460" t="str">
        <f t="shared" si="35"/>
        <v/>
      </c>
      <c r="M460" t="str">
        <f>IF(AND(ISNUMBER(J460),ISNUMBER(K460)),IF(ABS(K460-J460)&lt;=MAX($AH3,ABS($AH4*I460)),"Concordant","Divergent"),"")</f>
        <v/>
      </c>
      <c r="O460" t="str">
        <f t="shared" si="36"/>
        <v/>
      </c>
      <c r="P460" t="str">
        <f t="shared" si="37"/>
        <v/>
      </c>
      <c r="Q460" t="str">
        <f t="shared" si="38"/>
        <v/>
      </c>
      <c r="R460" t="str">
        <f t="shared" si="39"/>
        <v/>
      </c>
      <c r="S460" t="str">
        <f>IF(OR(O460="",I460=""),"",IF(I460=0,IF(O460=0,"OK","Majeur"),IF(ABS((O460-I460)/I460)&lt;=IFERROR(VLOOKUP(G460,$AJ7:AK9,2,FALSE),0.005),"OK",IF(ABS((O460-I460)/I460)&lt;=2*IFERROR(VLOOKUP(G460,$AJ7:AK9,2,FALSE),0.005),"Mineur","Majeur"))))</f>
        <v/>
      </c>
    </row>
    <row r="461" spans="12:19" x14ac:dyDescent="0.25">
      <c r="L461" t="str">
        <f t="shared" si="35"/>
        <v/>
      </c>
      <c r="M461" t="str">
        <f>IF(AND(ISNUMBER(J461),ISNUMBER(K461)),IF(ABS(K461-J461)&lt;=MAX($AH3,ABS($AH4*I461)),"Concordant","Divergent"),"")</f>
        <v/>
      </c>
      <c r="O461" t="str">
        <f t="shared" si="36"/>
        <v/>
      </c>
      <c r="P461" t="str">
        <f t="shared" si="37"/>
        <v/>
      </c>
      <c r="Q461" t="str">
        <f t="shared" si="38"/>
        <v/>
      </c>
      <c r="R461" t="str">
        <f t="shared" si="39"/>
        <v/>
      </c>
      <c r="S461" t="str">
        <f>IF(OR(O461="",I461=""),"",IF(I461=0,IF(O461=0,"OK","Majeur"),IF(ABS((O461-I461)/I461)&lt;=IFERROR(VLOOKUP(G461,$AJ7:AK9,2,FALSE),0.005),"OK",IF(ABS((O461-I461)/I461)&lt;=2*IFERROR(VLOOKUP(G461,$AJ7:AK9,2,FALSE),0.005),"Mineur","Majeur"))))</f>
        <v/>
      </c>
    </row>
    <row r="462" spans="12:19" x14ac:dyDescent="0.25">
      <c r="L462" t="str">
        <f t="shared" si="35"/>
        <v/>
      </c>
      <c r="M462" t="str">
        <f>IF(AND(ISNUMBER(J462),ISNUMBER(K462)),IF(ABS(K462-J462)&lt;=MAX($AH3,ABS($AH4*I462)),"Concordant","Divergent"),"")</f>
        <v/>
      </c>
      <c r="O462" t="str">
        <f t="shared" si="36"/>
        <v/>
      </c>
      <c r="P462" t="str">
        <f t="shared" si="37"/>
        <v/>
      </c>
      <c r="Q462" t="str">
        <f t="shared" si="38"/>
        <v/>
      </c>
      <c r="R462" t="str">
        <f t="shared" si="39"/>
        <v/>
      </c>
      <c r="S462" t="str">
        <f>IF(OR(O462="",I462=""),"",IF(I462=0,IF(O462=0,"OK","Majeur"),IF(ABS((O462-I462)/I462)&lt;=IFERROR(VLOOKUP(G462,$AJ7:AK9,2,FALSE),0.005),"OK",IF(ABS((O462-I462)/I462)&lt;=2*IFERROR(VLOOKUP(G462,$AJ7:AK9,2,FALSE),0.005),"Mineur","Majeur"))))</f>
        <v/>
      </c>
    </row>
    <row r="463" spans="12:19" x14ac:dyDescent="0.25">
      <c r="L463" t="str">
        <f t="shared" si="35"/>
        <v/>
      </c>
      <c r="M463" t="str">
        <f>IF(AND(ISNUMBER(J463),ISNUMBER(K463)),IF(ABS(K463-J463)&lt;=MAX($AH3,ABS($AH4*I463)),"Concordant","Divergent"),"")</f>
        <v/>
      </c>
      <c r="O463" t="str">
        <f t="shared" si="36"/>
        <v/>
      </c>
      <c r="P463" t="str">
        <f t="shared" si="37"/>
        <v/>
      </c>
      <c r="Q463" t="str">
        <f t="shared" si="38"/>
        <v/>
      </c>
      <c r="R463" t="str">
        <f t="shared" si="39"/>
        <v/>
      </c>
      <c r="S463" t="str">
        <f>IF(OR(O463="",I463=""),"",IF(I463=0,IF(O463=0,"OK","Majeur"),IF(ABS((O463-I463)/I463)&lt;=IFERROR(VLOOKUP(G463,$AJ7:AK9,2,FALSE),0.005),"OK",IF(ABS((O463-I463)/I463)&lt;=2*IFERROR(VLOOKUP(G463,$AJ7:AK9,2,FALSE),0.005),"Mineur","Majeur"))))</f>
        <v/>
      </c>
    </row>
    <row r="464" spans="12:19" x14ac:dyDescent="0.25">
      <c r="L464" t="str">
        <f t="shared" si="35"/>
        <v/>
      </c>
      <c r="M464" t="str">
        <f>IF(AND(ISNUMBER(J464),ISNUMBER(K464)),IF(ABS(K464-J464)&lt;=MAX($AH3,ABS($AH4*I464)),"Concordant","Divergent"),"")</f>
        <v/>
      </c>
      <c r="O464" t="str">
        <f t="shared" si="36"/>
        <v/>
      </c>
      <c r="P464" t="str">
        <f t="shared" si="37"/>
        <v/>
      </c>
      <c r="Q464" t="str">
        <f t="shared" si="38"/>
        <v/>
      </c>
      <c r="R464" t="str">
        <f t="shared" si="39"/>
        <v/>
      </c>
      <c r="S464" t="str">
        <f>IF(OR(O464="",I464=""),"",IF(I464=0,IF(O464=0,"OK","Majeur"),IF(ABS((O464-I464)/I464)&lt;=IFERROR(VLOOKUP(G464,$AJ7:AK9,2,FALSE),0.005),"OK",IF(ABS((O464-I464)/I464)&lt;=2*IFERROR(VLOOKUP(G464,$AJ7:AK9,2,FALSE),0.005),"Mineur","Majeur"))))</f>
        <v/>
      </c>
    </row>
    <row r="465" spans="12:19" x14ac:dyDescent="0.25">
      <c r="L465" t="str">
        <f t="shared" si="35"/>
        <v/>
      </c>
      <c r="M465" t="str">
        <f>IF(AND(ISNUMBER(J465),ISNUMBER(K465)),IF(ABS(K465-J465)&lt;=MAX($AH3,ABS($AH4*I465)),"Concordant","Divergent"),"")</f>
        <v/>
      </c>
      <c r="O465" t="str">
        <f t="shared" si="36"/>
        <v/>
      </c>
      <c r="P465" t="str">
        <f t="shared" si="37"/>
        <v/>
      </c>
      <c r="Q465" t="str">
        <f t="shared" si="38"/>
        <v/>
      </c>
      <c r="R465" t="str">
        <f t="shared" si="39"/>
        <v/>
      </c>
      <c r="S465" t="str">
        <f>IF(OR(O465="",I465=""),"",IF(I465=0,IF(O465=0,"OK","Majeur"),IF(ABS((O465-I465)/I465)&lt;=IFERROR(VLOOKUP(G465,$AJ7:AK9,2,FALSE),0.005),"OK",IF(ABS((O465-I465)/I465)&lt;=2*IFERROR(VLOOKUP(G465,$AJ7:AK9,2,FALSE),0.005),"Mineur","Majeur"))))</f>
        <v/>
      </c>
    </row>
    <row r="466" spans="12:19" x14ac:dyDescent="0.25">
      <c r="L466" t="str">
        <f t="shared" si="35"/>
        <v/>
      </c>
      <c r="M466" t="str">
        <f>IF(AND(ISNUMBER(J466),ISNUMBER(K466)),IF(ABS(K466-J466)&lt;=MAX($AH3,ABS($AH4*I466)),"Concordant","Divergent"),"")</f>
        <v/>
      </c>
      <c r="O466" t="str">
        <f t="shared" si="36"/>
        <v/>
      </c>
      <c r="P466" t="str">
        <f t="shared" si="37"/>
        <v/>
      </c>
      <c r="Q466" t="str">
        <f t="shared" si="38"/>
        <v/>
      </c>
      <c r="R466" t="str">
        <f t="shared" si="39"/>
        <v/>
      </c>
      <c r="S466" t="str">
        <f>IF(OR(O466="",I466=""),"",IF(I466=0,IF(O466=0,"OK","Majeur"),IF(ABS((O466-I466)/I466)&lt;=IFERROR(VLOOKUP(G466,$AJ7:AK9,2,FALSE),0.005),"OK",IF(ABS((O466-I466)/I466)&lt;=2*IFERROR(VLOOKUP(G466,$AJ7:AK9,2,FALSE),0.005),"Mineur","Majeur"))))</f>
        <v/>
      </c>
    </row>
    <row r="467" spans="12:19" x14ac:dyDescent="0.25">
      <c r="L467" t="str">
        <f t="shared" si="35"/>
        <v/>
      </c>
      <c r="M467" t="str">
        <f>IF(AND(ISNUMBER(J467),ISNUMBER(K467)),IF(ABS(K467-J467)&lt;=MAX($AH3,ABS($AH4*I467)),"Concordant","Divergent"),"")</f>
        <v/>
      </c>
      <c r="O467" t="str">
        <f t="shared" si="36"/>
        <v/>
      </c>
      <c r="P467" t="str">
        <f t="shared" si="37"/>
        <v/>
      </c>
      <c r="Q467" t="str">
        <f t="shared" si="38"/>
        <v/>
      </c>
      <c r="R467" t="str">
        <f t="shared" si="39"/>
        <v/>
      </c>
      <c r="S467" t="str">
        <f>IF(OR(O467="",I467=""),"",IF(I467=0,IF(O467=0,"OK","Majeur"),IF(ABS((O467-I467)/I467)&lt;=IFERROR(VLOOKUP(G467,$AJ7:AK9,2,FALSE),0.005),"OK",IF(ABS((O467-I467)/I467)&lt;=2*IFERROR(VLOOKUP(G467,$AJ7:AK9,2,FALSE),0.005),"Mineur","Majeur"))))</f>
        <v/>
      </c>
    </row>
    <row r="468" spans="12:19" x14ac:dyDescent="0.25">
      <c r="L468" t="str">
        <f t="shared" si="35"/>
        <v/>
      </c>
      <c r="M468" t="str">
        <f>IF(AND(ISNUMBER(J468),ISNUMBER(K468)),IF(ABS(K468-J468)&lt;=MAX($AH3,ABS($AH4*I468)),"Concordant","Divergent"),"")</f>
        <v/>
      </c>
      <c r="O468" t="str">
        <f t="shared" si="36"/>
        <v/>
      </c>
      <c r="P468" t="str">
        <f t="shared" si="37"/>
        <v/>
      </c>
      <c r="Q468" t="str">
        <f t="shared" si="38"/>
        <v/>
      </c>
      <c r="R468" t="str">
        <f t="shared" si="39"/>
        <v/>
      </c>
      <c r="S468" t="str">
        <f>IF(OR(O468="",I468=""),"",IF(I468=0,IF(O468=0,"OK","Majeur"),IF(ABS((O468-I468)/I468)&lt;=IFERROR(VLOOKUP(G468,$AJ7:AK9,2,FALSE),0.005),"OK",IF(ABS((O468-I468)/I468)&lt;=2*IFERROR(VLOOKUP(G468,$AJ7:AK9,2,FALSE),0.005),"Mineur","Majeur"))))</f>
        <v/>
      </c>
    </row>
    <row r="469" spans="12:19" x14ac:dyDescent="0.25">
      <c r="L469" t="str">
        <f t="shared" si="35"/>
        <v/>
      </c>
      <c r="M469" t="str">
        <f>IF(AND(ISNUMBER(J469),ISNUMBER(K469)),IF(ABS(K469-J469)&lt;=MAX($AH3,ABS($AH4*I469)),"Concordant","Divergent"),"")</f>
        <v/>
      </c>
      <c r="O469" t="str">
        <f t="shared" si="36"/>
        <v/>
      </c>
      <c r="P469" t="str">
        <f t="shared" si="37"/>
        <v/>
      </c>
      <c r="Q469" t="str">
        <f t="shared" si="38"/>
        <v/>
      </c>
      <c r="R469" t="str">
        <f t="shared" si="39"/>
        <v/>
      </c>
      <c r="S469" t="str">
        <f>IF(OR(O469="",I469=""),"",IF(I469=0,IF(O469=0,"OK","Majeur"),IF(ABS((O469-I469)/I469)&lt;=IFERROR(VLOOKUP(G469,$AJ7:AK9,2,FALSE),0.005),"OK",IF(ABS((O469-I469)/I469)&lt;=2*IFERROR(VLOOKUP(G469,$AJ7:AK9,2,FALSE),0.005),"Mineur","Majeur"))))</f>
        <v/>
      </c>
    </row>
    <row r="470" spans="12:19" x14ac:dyDescent="0.25">
      <c r="L470" t="str">
        <f t="shared" si="35"/>
        <v/>
      </c>
      <c r="M470" t="str">
        <f>IF(AND(ISNUMBER(J470),ISNUMBER(K470)),IF(ABS(K470-J470)&lt;=MAX($AH3,ABS($AH4*I470)),"Concordant","Divergent"),"")</f>
        <v/>
      </c>
      <c r="O470" t="str">
        <f t="shared" si="36"/>
        <v/>
      </c>
      <c r="P470" t="str">
        <f t="shared" si="37"/>
        <v/>
      </c>
      <c r="Q470" t="str">
        <f t="shared" si="38"/>
        <v/>
      </c>
      <c r="R470" t="str">
        <f t="shared" si="39"/>
        <v/>
      </c>
      <c r="S470" t="str">
        <f>IF(OR(O470="",I470=""),"",IF(I470=0,IF(O470=0,"OK","Majeur"),IF(ABS((O470-I470)/I470)&lt;=IFERROR(VLOOKUP(G470,$AJ7:AK9,2,FALSE),0.005),"OK",IF(ABS((O470-I470)/I470)&lt;=2*IFERROR(VLOOKUP(G470,$AJ7:AK9,2,FALSE),0.005),"Mineur","Majeur"))))</f>
        <v/>
      </c>
    </row>
    <row r="471" spans="12:19" x14ac:dyDescent="0.25">
      <c r="L471" t="str">
        <f t="shared" si="35"/>
        <v/>
      </c>
      <c r="M471" t="str">
        <f>IF(AND(ISNUMBER(J471),ISNUMBER(K471)),IF(ABS(K471-J471)&lt;=MAX($AH3,ABS($AH4*I471)),"Concordant","Divergent"),"")</f>
        <v/>
      </c>
      <c r="O471" t="str">
        <f t="shared" si="36"/>
        <v/>
      </c>
      <c r="P471" t="str">
        <f t="shared" si="37"/>
        <v/>
      </c>
      <c r="Q471" t="str">
        <f t="shared" si="38"/>
        <v/>
      </c>
      <c r="R471" t="str">
        <f t="shared" si="39"/>
        <v/>
      </c>
      <c r="S471" t="str">
        <f>IF(OR(O471="",I471=""),"",IF(I471=0,IF(O471=0,"OK","Majeur"),IF(ABS((O471-I471)/I471)&lt;=IFERROR(VLOOKUP(G471,$AJ7:AK9,2,FALSE),0.005),"OK",IF(ABS((O471-I471)/I471)&lt;=2*IFERROR(VLOOKUP(G471,$AJ7:AK9,2,FALSE),0.005),"Mineur","Majeur"))))</f>
        <v/>
      </c>
    </row>
    <row r="472" spans="12:19" x14ac:dyDescent="0.25">
      <c r="L472" t="str">
        <f t="shared" si="35"/>
        <v/>
      </c>
      <c r="M472" t="str">
        <f>IF(AND(ISNUMBER(J472),ISNUMBER(K472)),IF(ABS(K472-J472)&lt;=MAX($AH3,ABS($AH4*I472)),"Concordant","Divergent"),"")</f>
        <v/>
      </c>
      <c r="O472" t="str">
        <f t="shared" si="36"/>
        <v/>
      </c>
      <c r="P472" t="str">
        <f t="shared" si="37"/>
        <v/>
      </c>
      <c r="Q472" t="str">
        <f t="shared" si="38"/>
        <v/>
      </c>
      <c r="R472" t="str">
        <f t="shared" si="39"/>
        <v/>
      </c>
      <c r="S472" t="str">
        <f>IF(OR(O472="",I472=""),"",IF(I472=0,IF(O472=0,"OK","Majeur"),IF(ABS((O472-I472)/I472)&lt;=IFERROR(VLOOKUP(G472,$AJ7:AK9,2,FALSE),0.005),"OK",IF(ABS((O472-I472)/I472)&lt;=2*IFERROR(VLOOKUP(G472,$AJ7:AK9,2,FALSE),0.005),"Mineur","Majeur"))))</f>
        <v/>
      </c>
    </row>
    <row r="473" spans="12:19" x14ac:dyDescent="0.25">
      <c r="L473" t="str">
        <f t="shared" si="35"/>
        <v/>
      </c>
      <c r="M473" t="str">
        <f>IF(AND(ISNUMBER(J473),ISNUMBER(K473)),IF(ABS(K473-J473)&lt;=MAX($AH3,ABS($AH4*I473)),"Concordant","Divergent"),"")</f>
        <v/>
      </c>
      <c r="O473" t="str">
        <f t="shared" si="36"/>
        <v/>
      </c>
      <c r="P473" t="str">
        <f t="shared" si="37"/>
        <v/>
      </c>
      <c r="Q473" t="str">
        <f t="shared" si="38"/>
        <v/>
      </c>
      <c r="R473" t="str">
        <f t="shared" si="39"/>
        <v/>
      </c>
      <c r="S473" t="str">
        <f>IF(OR(O473="",I473=""),"",IF(I473=0,IF(O473=0,"OK","Majeur"),IF(ABS((O473-I473)/I473)&lt;=IFERROR(VLOOKUP(G473,$AJ7:AK9,2,FALSE),0.005),"OK",IF(ABS((O473-I473)/I473)&lt;=2*IFERROR(VLOOKUP(G473,$AJ7:AK9,2,FALSE),0.005),"Mineur","Majeur"))))</f>
        <v/>
      </c>
    </row>
    <row r="474" spans="12:19" x14ac:dyDescent="0.25">
      <c r="L474" t="str">
        <f t="shared" si="35"/>
        <v/>
      </c>
      <c r="M474" t="str">
        <f>IF(AND(ISNUMBER(J474),ISNUMBER(K474)),IF(ABS(K474-J474)&lt;=MAX($AH3,ABS($AH4*I474)),"Concordant","Divergent"),"")</f>
        <v/>
      </c>
      <c r="O474" t="str">
        <f t="shared" si="36"/>
        <v/>
      </c>
      <c r="P474" t="str">
        <f t="shared" si="37"/>
        <v/>
      </c>
      <c r="Q474" t="str">
        <f t="shared" si="38"/>
        <v/>
      </c>
      <c r="R474" t="str">
        <f t="shared" si="39"/>
        <v/>
      </c>
      <c r="S474" t="str">
        <f>IF(OR(O474="",I474=""),"",IF(I474=0,IF(O474=0,"OK","Majeur"),IF(ABS((O474-I474)/I474)&lt;=IFERROR(VLOOKUP(G474,$AJ7:AK9,2,FALSE),0.005),"OK",IF(ABS((O474-I474)/I474)&lt;=2*IFERROR(VLOOKUP(G474,$AJ7:AK9,2,FALSE),0.005),"Mineur","Majeur"))))</f>
        <v/>
      </c>
    </row>
    <row r="475" spans="12:19" x14ac:dyDescent="0.25">
      <c r="L475" t="str">
        <f t="shared" si="35"/>
        <v/>
      </c>
      <c r="M475" t="str">
        <f>IF(AND(ISNUMBER(J475),ISNUMBER(K475)),IF(ABS(K475-J475)&lt;=MAX($AH3,ABS($AH4*I475)),"Concordant","Divergent"),"")</f>
        <v/>
      </c>
      <c r="O475" t="str">
        <f t="shared" si="36"/>
        <v/>
      </c>
      <c r="P475" t="str">
        <f t="shared" si="37"/>
        <v/>
      </c>
      <c r="Q475" t="str">
        <f t="shared" si="38"/>
        <v/>
      </c>
      <c r="R475" t="str">
        <f t="shared" si="39"/>
        <v/>
      </c>
      <c r="S475" t="str">
        <f>IF(OR(O475="",I475=""),"",IF(I475=0,IF(O475=0,"OK","Majeur"),IF(ABS((O475-I475)/I475)&lt;=IFERROR(VLOOKUP(G475,$AJ7:AK9,2,FALSE),0.005),"OK",IF(ABS((O475-I475)/I475)&lt;=2*IFERROR(VLOOKUP(G475,$AJ7:AK9,2,FALSE),0.005),"Mineur","Majeur"))))</f>
        <v/>
      </c>
    </row>
    <row r="476" spans="12:19" x14ac:dyDescent="0.25">
      <c r="L476" t="str">
        <f t="shared" si="35"/>
        <v/>
      </c>
      <c r="M476" t="str">
        <f>IF(AND(ISNUMBER(J476),ISNUMBER(K476)),IF(ABS(K476-J476)&lt;=MAX($AH3,ABS($AH4*I476)),"Concordant","Divergent"),"")</f>
        <v/>
      </c>
      <c r="O476" t="str">
        <f t="shared" si="36"/>
        <v/>
      </c>
      <c r="P476" t="str">
        <f t="shared" si="37"/>
        <v/>
      </c>
      <c r="Q476" t="str">
        <f t="shared" si="38"/>
        <v/>
      </c>
      <c r="R476" t="str">
        <f t="shared" si="39"/>
        <v/>
      </c>
      <c r="S476" t="str">
        <f>IF(OR(O476="",I476=""),"",IF(I476=0,IF(O476=0,"OK","Majeur"),IF(ABS((O476-I476)/I476)&lt;=IFERROR(VLOOKUP(G476,$AJ7:AK9,2,FALSE),0.005),"OK",IF(ABS((O476-I476)/I476)&lt;=2*IFERROR(VLOOKUP(G476,$AJ7:AK9,2,FALSE),0.005),"Mineur","Majeur"))))</f>
        <v/>
      </c>
    </row>
    <row r="477" spans="12:19" x14ac:dyDescent="0.25">
      <c r="L477" t="str">
        <f t="shared" si="35"/>
        <v/>
      </c>
      <c r="M477" t="str">
        <f>IF(AND(ISNUMBER(J477),ISNUMBER(K477)),IF(ABS(K477-J477)&lt;=MAX($AH3,ABS($AH4*I477)),"Concordant","Divergent"),"")</f>
        <v/>
      </c>
      <c r="O477" t="str">
        <f t="shared" si="36"/>
        <v/>
      </c>
      <c r="P477" t="str">
        <f t="shared" si="37"/>
        <v/>
      </c>
      <c r="Q477" t="str">
        <f t="shared" si="38"/>
        <v/>
      </c>
      <c r="R477" t="str">
        <f t="shared" si="39"/>
        <v/>
      </c>
      <c r="S477" t="str">
        <f>IF(OR(O477="",I477=""),"",IF(I477=0,IF(O477=0,"OK","Majeur"),IF(ABS((O477-I477)/I477)&lt;=IFERROR(VLOOKUP(G477,$AJ7:AK9,2,FALSE),0.005),"OK",IF(ABS((O477-I477)/I477)&lt;=2*IFERROR(VLOOKUP(G477,$AJ7:AK9,2,FALSE),0.005),"Mineur","Majeur"))))</f>
        <v/>
      </c>
    </row>
    <row r="478" spans="12:19" x14ac:dyDescent="0.25">
      <c r="L478" t="str">
        <f t="shared" si="35"/>
        <v/>
      </c>
      <c r="M478" t="str">
        <f>IF(AND(ISNUMBER(J478),ISNUMBER(K478)),IF(ABS(K478-J478)&lt;=MAX($AH3,ABS($AH4*I478)),"Concordant","Divergent"),"")</f>
        <v/>
      </c>
      <c r="O478" t="str">
        <f t="shared" si="36"/>
        <v/>
      </c>
      <c r="P478" t="str">
        <f t="shared" si="37"/>
        <v/>
      </c>
      <c r="Q478" t="str">
        <f t="shared" si="38"/>
        <v/>
      </c>
      <c r="R478" t="str">
        <f t="shared" si="39"/>
        <v/>
      </c>
      <c r="S478" t="str">
        <f>IF(OR(O478="",I478=""),"",IF(I478=0,IF(O478=0,"OK","Majeur"),IF(ABS((O478-I478)/I478)&lt;=IFERROR(VLOOKUP(G478,$AJ7:AK9,2,FALSE),0.005),"OK",IF(ABS((O478-I478)/I478)&lt;=2*IFERROR(VLOOKUP(G478,$AJ7:AK9,2,FALSE),0.005),"Mineur","Majeur"))))</f>
        <v/>
      </c>
    </row>
    <row r="479" spans="12:19" x14ac:dyDescent="0.25">
      <c r="L479" t="str">
        <f t="shared" si="35"/>
        <v/>
      </c>
      <c r="M479" t="str">
        <f>IF(AND(ISNUMBER(J479),ISNUMBER(K479)),IF(ABS(K479-J479)&lt;=MAX($AH3,ABS($AH4*I479)),"Concordant","Divergent"),"")</f>
        <v/>
      </c>
      <c r="O479" t="str">
        <f t="shared" si="36"/>
        <v/>
      </c>
      <c r="P479" t="str">
        <f t="shared" si="37"/>
        <v/>
      </c>
      <c r="Q479" t="str">
        <f t="shared" si="38"/>
        <v/>
      </c>
      <c r="R479" t="str">
        <f t="shared" si="39"/>
        <v/>
      </c>
      <c r="S479" t="str">
        <f>IF(OR(O479="",I479=""),"",IF(I479=0,IF(O479=0,"OK","Majeur"),IF(ABS((O479-I479)/I479)&lt;=IFERROR(VLOOKUP(G479,$AJ7:AK9,2,FALSE),0.005),"OK",IF(ABS((O479-I479)/I479)&lt;=2*IFERROR(VLOOKUP(G479,$AJ7:AK9,2,FALSE),0.005),"Mineur","Majeur"))))</f>
        <v/>
      </c>
    </row>
    <row r="480" spans="12:19" x14ac:dyDescent="0.25">
      <c r="L480" t="str">
        <f t="shared" si="35"/>
        <v/>
      </c>
      <c r="M480" t="str">
        <f>IF(AND(ISNUMBER(J480),ISNUMBER(K480)),IF(ABS(K480-J480)&lt;=MAX($AH3,ABS($AH4*I480)),"Concordant","Divergent"),"")</f>
        <v/>
      </c>
      <c r="O480" t="str">
        <f t="shared" si="36"/>
        <v/>
      </c>
      <c r="P480" t="str">
        <f t="shared" si="37"/>
        <v/>
      </c>
      <c r="Q480" t="str">
        <f t="shared" si="38"/>
        <v/>
      </c>
      <c r="R480" t="str">
        <f t="shared" si="39"/>
        <v/>
      </c>
      <c r="S480" t="str">
        <f>IF(OR(O480="",I480=""),"",IF(I480=0,IF(O480=0,"OK","Majeur"),IF(ABS((O480-I480)/I480)&lt;=IFERROR(VLOOKUP(G480,$AJ7:AK9,2,FALSE),0.005),"OK",IF(ABS((O480-I480)/I480)&lt;=2*IFERROR(VLOOKUP(G480,$AJ7:AK9,2,FALSE),0.005),"Mineur","Majeur"))))</f>
        <v/>
      </c>
    </row>
    <row r="481" spans="12:19" x14ac:dyDescent="0.25">
      <c r="L481" t="str">
        <f t="shared" si="35"/>
        <v/>
      </c>
      <c r="M481" t="str">
        <f>IF(AND(ISNUMBER(J481),ISNUMBER(K481)),IF(ABS(K481-J481)&lt;=MAX($AH3,ABS($AH4*I481)),"Concordant","Divergent"),"")</f>
        <v/>
      </c>
      <c r="O481" t="str">
        <f t="shared" si="36"/>
        <v/>
      </c>
      <c r="P481" t="str">
        <f t="shared" si="37"/>
        <v/>
      </c>
      <c r="Q481" t="str">
        <f t="shared" si="38"/>
        <v/>
      </c>
      <c r="R481" t="str">
        <f t="shared" si="39"/>
        <v/>
      </c>
      <c r="S481" t="str">
        <f>IF(OR(O481="",I481=""),"",IF(I481=0,IF(O481=0,"OK","Majeur"),IF(ABS((O481-I481)/I481)&lt;=IFERROR(VLOOKUP(G481,$AJ7:AK9,2,FALSE),0.005),"OK",IF(ABS((O481-I481)/I481)&lt;=2*IFERROR(VLOOKUP(G481,$AJ7:AK9,2,FALSE),0.005),"Mineur","Majeur"))))</f>
        <v/>
      </c>
    </row>
    <row r="482" spans="12:19" x14ac:dyDescent="0.25">
      <c r="L482" t="str">
        <f t="shared" si="35"/>
        <v/>
      </c>
      <c r="M482" t="str">
        <f>IF(AND(ISNUMBER(J482),ISNUMBER(K482)),IF(ABS(K482-J482)&lt;=MAX($AH3,ABS($AH4*I482)),"Concordant","Divergent"),"")</f>
        <v/>
      </c>
      <c r="O482" t="str">
        <f t="shared" si="36"/>
        <v/>
      </c>
      <c r="P482" t="str">
        <f t="shared" si="37"/>
        <v/>
      </c>
      <c r="Q482" t="str">
        <f t="shared" si="38"/>
        <v/>
      </c>
      <c r="R482" t="str">
        <f t="shared" si="39"/>
        <v/>
      </c>
      <c r="S482" t="str">
        <f>IF(OR(O482="",I482=""),"",IF(I482=0,IF(O482=0,"OK","Majeur"),IF(ABS((O482-I482)/I482)&lt;=IFERROR(VLOOKUP(G482,$AJ7:AK9,2,FALSE),0.005),"OK",IF(ABS((O482-I482)/I482)&lt;=2*IFERROR(VLOOKUP(G482,$AJ7:AK9,2,FALSE),0.005),"Mineur","Majeur"))))</f>
        <v/>
      </c>
    </row>
    <row r="483" spans="12:19" x14ac:dyDescent="0.25">
      <c r="L483" t="str">
        <f t="shared" si="35"/>
        <v/>
      </c>
      <c r="M483" t="str">
        <f>IF(AND(ISNUMBER(J483),ISNUMBER(K483)),IF(ABS(K483-J483)&lt;=MAX($AH3,ABS($AH4*I483)),"Concordant","Divergent"),"")</f>
        <v/>
      </c>
      <c r="O483" t="str">
        <f t="shared" si="36"/>
        <v/>
      </c>
      <c r="P483" t="str">
        <f t="shared" si="37"/>
        <v/>
      </c>
      <c r="Q483" t="str">
        <f t="shared" si="38"/>
        <v/>
      </c>
      <c r="R483" t="str">
        <f t="shared" si="39"/>
        <v/>
      </c>
      <c r="S483" t="str">
        <f>IF(OR(O483="",I483=""),"",IF(I483=0,IF(O483=0,"OK","Majeur"),IF(ABS((O483-I483)/I483)&lt;=IFERROR(VLOOKUP(G483,$AJ7:AK9,2,FALSE),0.005),"OK",IF(ABS((O483-I483)/I483)&lt;=2*IFERROR(VLOOKUP(G483,$AJ7:AK9,2,FALSE),0.005),"Mineur","Majeur"))))</f>
        <v/>
      </c>
    </row>
    <row r="484" spans="12:19" x14ac:dyDescent="0.25">
      <c r="L484" t="str">
        <f t="shared" si="35"/>
        <v/>
      </c>
      <c r="M484" t="str">
        <f>IF(AND(ISNUMBER(J484),ISNUMBER(K484)),IF(ABS(K484-J484)&lt;=MAX($AH3,ABS($AH4*I484)),"Concordant","Divergent"),"")</f>
        <v/>
      </c>
      <c r="O484" t="str">
        <f t="shared" si="36"/>
        <v/>
      </c>
      <c r="P484" t="str">
        <f t="shared" si="37"/>
        <v/>
      </c>
      <c r="Q484" t="str">
        <f t="shared" si="38"/>
        <v/>
      </c>
      <c r="R484" t="str">
        <f t="shared" si="39"/>
        <v/>
      </c>
      <c r="S484" t="str">
        <f>IF(OR(O484="",I484=""),"",IF(I484=0,IF(O484=0,"OK","Majeur"),IF(ABS((O484-I484)/I484)&lt;=IFERROR(VLOOKUP(G484,$AJ7:AK9,2,FALSE),0.005),"OK",IF(ABS((O484-I484)/I484)&lt;=2*IFERROR(VLOOKUP(G484,$AJ7:AK9,2,FALSE),0.005),"Mineur","Majeur"))))</f>
        <v/>
      </c>
    </row>
    <row r="485" spans="12:19" x14ac:dyDescent="0.25">
      <c r="L485" t="str">
        <f t="shared" si="35"/>
        <v/>
      </c>
      <c r="M485" t="str">
        <f>IF(AND(ISNUMBER(J485),ISNUMBER(K485)),IF(ABS(K485-J485)&lt;=MAX($AH3,ABS($AH4*I485)),"Concordant","Divergent"),"")</f>
        <v/>
      </c>
      <c r="O485" t="str">
        <f t="shared" si="36"/>
        <v/>
      </c>
      <c r="P485" t="str">
        <f t="shared" si="37"/>
        <v/>
      </c>
      <c r="Q485" t="str">
        <f t="shared" si="38"/>
        <v/>
      </c>
      <c r="R485" t="str">
        <f t="shared" si="39"/>
        <v/>
      </c>
      <c r="S485" t="str">
        <f>IF(OR(O485="",I485=""),"",IF(I485=0,IF(O485=0,"OK","Majeur"),IF(ABS((O485-I485)/I485)&lt;=IFERROR(VLOOKUP(G485,$AJ7:AK9,2,FALSE),0.005),"OK",IF(ABS((O485-I485)/I485)&lt;=2*IFERROR(VLOOKUP(G485,$AJ7:AK9,2,FALSE),0.005),"Mineur","Majeur"))))</f>
        <v/>
      </c>
    </row>
    <row r="486" spans="12:19" x14ac:dyDescent="0.25">
      <c r="L486" t="str">
        <f t="shared" si="35"/>
        <v/>
      </c>
      <c r="M486" t="str">
        <f>IF(AND(ISNUMBER(J486),ISNUMBER(K486)),IF(ABS(K486-J486)&lt;=MAX($AH3,ABS($AH4*I486)),"Concordant","Divergent"),"")</f>
        <v/>
      </c>
      <c r="O486" t="str">
        <f t="shared" si="36"/>
        <v/>
      </c>
      <c r="P486" t="str">
        <f t="shared" si="37"/>
        <v/>
      </c>
      <c r="Q486" t="str">
        <f t="shared" si="38"/>
        <v/>
      </c>
      <c r="R486" t="str">
        <f t="shared" si="39"/>
        <v/>
      </c>
      <c r="S486" t="str">
        <f>IF(OR(O486="",I486=""),"",IF(I486=0,IF(O486=0,"OK","Majeur"),IF(ABS((O486-I486)/I486)&lt;=IFERROR(VLOOKUP(G486,$AJ7:AK9,2,FALSE),0.005),"OK",IF(ABS((O486-I486)/I486)&lt;=2*IFERROR(VLOOKUP(G486,$AJ7:AK9,2,FALSE),0.005),"Mineur","Majeur"))))</f>
        <v/>
      </c>
    </row>
    <row r="487" spans="12:19" x14ac:dyDescent="0.25">
      <c r="L487" t="str">
        <f t="shared" si="35"/>
        <v/>
      </c>
      <c r="M487" t="str">
        <f>IF(AND(ISNUMBER(J487),ISNUMBER(K487)),IF(ABS(K487-J487)&lt;=MAX($AH3,ABS($AH4*I487)),"Concordant","Divergent"),"")</f>
        <v/>
      </c>
      <c r="O487" t="str">
        <f t="shared" si="36"/>
        <v/>
      </c>
      <c r="P487" t="str">
        <f t="shared" si="37"/>
        <v/>
      </c>
      <c r="Q487" t="str">
        <f t="shared" si="38"/>
        <v/>
      </c>
      <c r="R487" t="str">
        <f t="shared" si="39"/>
        <v/>
      </c>
      <c r="S487" t="str">
        <f>IF(OR(O487="",I487=""),"",IF(I487=0,IF(O487=0,"OK","Majeur"),IF(ABS((O487-I487)/I487)&lt;=IFERROR(VLOOKUP(G487,$AJ7:AK9,2,FALSE),0.005),"OK",IF(ABS((O487-I487)/I487)&lt;=2*IFERROR(VLOOKUP(G487,$AJ7:AK9,2,FALSE),0.005),"Mineur","Majeur"))))</f>
        <v/>
      </c>
    </row>
    <row r="488" spans="12:19" x14ac:dyDescent="0.25">
      <c r="L488" t="str">
        <f t="shared" si="35"/>
        <v/>
      </c>
      <c r="M488" t="str">
        <f>IF(AND(ISNUMBER(J488),ISNUMBER(K488)),IF(ABS(K488-J488)&lt;=MAX($AH3,ABS($AH4*I488)),"Concordant","Divergent"),"")</f>
        <v/>
      </c>
      <c r="O488" t="str">
        <f t="shared" si="36"/>
        <v/>
      </c>
      <c r="P488" t="str">
        <f t="shared" si="37"/>
        <v/>
      </c>
      <c r="Q488" t="str">
        <f t="shared" si="38"/>
        <v/>
      </c>
      <c r="R488" t="str">
        <f t="shared" si="39"/>
        <v/>
      </c>
      <c r="S488" t="str">
        <f>IF(OR(O488="",I488=""),"",IF(I488=0,IF(O488=0,"OK","Majeur"),IF(ABS((O488-I488)/I488)&lt;=IFERROR(VLOOKUP(G488,$AJ7:AK9,2,FALSE),0.005),"OK",IF(ABS((O488-I488)/I488)&lt;=2*IFERROR(VLOOKUP(G488,$AJ7:AK9,2,FALSE),0.005),"Mineur","Majeur"))))</f>
        <v/>
      </c>
    </row>
    <row r="489" spans="12:19" x14ac:dyDescent="0.25">
      <c r="L489" t="str">
        <f t="shared" si="35"/>
        <v/>
      </c>
      <c r="M489" t="str">
        <f>IF(AND(ISNUMBER(J489),ISNUMBER(K489)),IF(ABS(K489-J489)&lt;=MAX($AH3,ABS($AH4*I489)),"Concordant","Divergent"),"")</f>
        <v/>
      </c>
      <c r="O489" t="str">
        <f t="shared" si="36"/>
        <v/>
      </c>
      <c r="P489" t="str">
        <f t="shared" si="37"/>
        <v/>
      </c>
      <c r="Q489" t="str">
        <f t="shared" si="38"/>
        <v/>
      </c>
      <c r="R489" t="str">
        <f t="shared" si="39"/>
        <v/>
      </c>
      <c r="S489" t="str">
        <f>IF(OR(O489="",I489=""),"",IF(I489=0,IF(O489=0,"OK","Majeur"),IF(ABS((O489-I489)/I489)&lt;=IFERROR(VLOOKUP(G489,$AJ7:AK9,2,FALSE),0.005),"OK",IF(ABS((O489-I489)/I489)&lt;=2*IFERROR(VLOOKUP(G489,$AJ7:AK9,2,FALSE),0.005),"Mineur","Majeur"))))</f>
        <v/>
      </c>
    </row>
    <row r="490" spans="12:19" x14ac:dyDescent="0.25">
      <c r="L490" t="str">
        <f t="shared" si="35"/>
        <v/>
      </c>
      <c r="M490" t="str">
        <f>IF(AND(ISNUMBER(J490),ISNUMBER(K490)),IF(ABS(K490-J490)&lt;=MAX($AH3,ABS($AH4*I490)),"Concordant","Divergent"),"")</f>
        <v/>
      </c>
      <c r="O490" t="str">
        <f t="shared" si="36"/>
        <v/>
      </c>
      <c r="P490" t="str">
        <f t="shared" si="37"/>
        <v/>
      </c>
      <c r="Q490" t="str">
        <f t="shared" si="38"/>
        <v/>
      </c>
      <c r="R490" t="str">
        <f t="shared" si="39"/>
        <v/>
      </c>
      <c r="S490" t="str">
        <f>IF(OR(O490="",I490=""),"",IF(I490=0,IF(O490=0,"OK","Majeur"),IF(ABS((O490-I490)/I490)&lt;=IFERROR(VLOOKUP(G490,$AJ7:AK9,2,FALSE),0.005),"OK",IF(ABS((O490-I490)/I490)&lt;=2*IFERROR(VLOOKUP(G490,$AJ7:AK9,2,FALSE),0.005),"Mineur","Majeur"))))</f>
        <v/>
      </c>
    </row>
    <row r="491" spans="12:19" x14ac:dyDescent="0.25">
      <c r="L491" t="str">
        <f t="shared" si="35"/>
        <v/>
      </c>
      <c r="M491" t="str">
        <f>IF(AND(ISNUMBER(J491),ISNUMBER(K491)),IF(ABS(K491-J491)&lt;=MAX($AH3,ABS($AH4*I491)),"Concordant","Divergent"),"")</f>
        <v/>
      </c>
      <c r="O491" t="str">
        <f t="shared" si="36"/>
        <v/>
      </c>
      <c r="P491" t="str">
        <f t="shared" si="37"/>
        <v/>
      </c>
      <c r="Q491" t="str">
        <f t="shared" si="38"/>
        <v/>
      </c>
      <c r="R491" t="str">
        <f t="shared" si="39"/>
        <v/>
      </c>
      <c r="S491" t="str">
        <f>IF(OR(O491="",I491=""),"",IF(I491=0,IF(O491=0,"OK","Majeur"),IF(ABS((O491-I491)/I491)&lt;=IFERROR(VLOOKUP(G491,$AJ7:AK9,2,FALSE),0.005),"OK",IF(ABS((O491-I491)/I491)&lt;=2*IFERROR(VLOOKUP(G491,$AJ7:AK9,2,FALSE),0.005),"Mineur","Majeur"))))</f>
        <v/>
      </c>
    </row>
    <row r="492" spans="12:19" x14ac:dyDescent="0.25">
      <c r="L492" t="str">
        <f t="shared" si="35"/>
        <v/>
      </c>
      <c r="M492" t="str">
        <f>IF(AND(ISNUMBER(J492),ISNUMBER(K492)),IF(ABS(K492-J492)&lt;=MAX($AH3,ABS($AH4*I492)),"Concordant","Divergent"),"")</f>
        <v/>
      </c>
      <c r="O492" t="str">
        <f t="shared" si="36"/>
        <v/>
      </c>
      <c r="P492" t="str">
        <f t="shared" si="37"/>
        <v/>
      </c>
      <c r="Q492" t="str">
        <f t="shared" si="38"/>
        <v/>
      </c>
      <c r="R492" t="str">
        <f t="shared" si="39"/>
        <v/>
      </c>
      <c r="S492" t="str">
        <f>IF(OR(O492="",I492=""),"",IF(I492=0,IF(O492=0,"OK","Majeur"),IF(ABS((O492-I492)/I492)&lt;=IFERROR(VLOOKUP(G492,$AJ7:AK9,2,FALSE),0.005),"OK",IF(ABS((O492-I492)/I492)&lt;=2*IFERROR(VLOOKUP(G492,$AJ7:AK9,2,FALSE),0.005),"Mineur","Majeur"))))</f>
        <v/>
      </c>
    </row>
    <row r="493" spans="12:19" x14ac:dyDescent="0.25">
      <c r="L493" t="str">
        <f t="shared" si="35"/>
        <v/>
      </c>
      <c r="M493" t="str">
        <f>IF(AND(ISNUMBER(J493),ISNUMBER(K493)),IF(ABS(K493-J493)&lt;=MAX($AH3,ABS($AH4*I493)),"Concordant","Divergent"),"")</f>
        <v/>
      </c>
      <c r="O493" t="str">
        <f t="shared" si="36"/>
        <v/>
      </c>
      <c r="P493" t="str">
        <f t="shared" si="37"/>
        <v/>
      </c>
      <c r="Q493" t="str">
        <f t="shared" si="38"/>
        <v/>
      </c>
      <c r="R493" t="str">
        <f t="shared" si="39"/>
        <v/>
      </c>
      <c r="S493" t="str">
        <f>IF(OR(O493="",I493=""),"",IF(I493=0,IF(O493=0,"OK","Majeur"),IF(ABS((O493-I493)/I493)&lt;=IFERROR(VLOOKUP(G493,$AJ7:AK9,2,FALSE),0.005),"OK",IF(ABS((O493-I493)/I493)&lt;=2*IFERROR(VLOOKUP(G493,$AJ7:AK9,2,FALSE),0.005),"Mineur","Majeur"))))</f>
        <v/>
      </c>
    </row>
    <row r="494" spans="12:19" x14ac:dyDescent="0.25">
      <c r="L494" t="str">
        <f t="shared" si="35"/>
        <v/>
      </c>
      <c r="M494" t="str">
        <f>IF(AND(ISNUMBER(J494),ISNUMBER(K494)),IF(ABS(K494-J494)&lt;=MAX($AH3,ABS($AH4*I494)),"Concordant","Divergent"),"")</f>
        <v/>
      </c>
      <c r="O494" t="str">
        <f t="shared" si="36"/>
        <v/>
      </c>
      <c r="P494" t="str">
        <f t="shared" si="37"/>
        <v/>
      </c>
      <c r="Q494" t="str">
        <f t="shared" si="38"/>
        <v/>
      </c>
      <c r="R494" t="str">
        <f t="shared" si="39"/>
        <v/>
      </c>
      <c r="S494" t="str">
        <f>IF(OR(O494="",I494=""),"",IF(I494=0,IF(O494=0,"OK","Majeur"),IF(ABS((O494-I494)/I494)&lt;=IFERROR(VLOOKUP(G494,$AJ7:AK9,2,FALSE),0.005),"OK",IF(ABS((O494-I494)/I494)&lt;=2*IFERROR(VLOOKUP(G494,$AJ7:AK9,2,FALSE),0.005),"Mineur","Majeur"))))</f>
        <v/>
      </c>
    </row>
    <row r="495" spans="12:19" x14ac:dyDescent="0.25">
      <c r="L495" t="str">
        <f t="shared" si="35"/>
        <v/>
      </c>
      <c r="M495" t="str">
        <f>IF(AND(ISNUMBER(J495),ISNUMBER(K495)),IF(ABS(K495-J495)&lt;=MAX($AH3,ABS($AH4*I495)),"Concordant","Divergent"),"")</f>
        <v/>
      </c>
      <c r="O495" t="str">
        <f t="shared" si="36"/>
        <v/>
      </c>
      <c r="P495" t="str">
        <f t="shared" si="37"/>
        <v/>
      </c>
      <c r="Q495" t="str">
        <f t="shared" si="38"/>
        <v/>
      </c>
      <c r="R495" t="str">
        <f t="shared" si="39"/>
        <v/>
      </c>
      <c r="S495" t="str">
        <f>IF(OR(O495="",I495=""),"",IF(I495=0,IF(O495=0,"OK","Majeur"),IF(ABS((O495-I495)/I495)&lt;=IFERROR(VLOOKUP(G495,$AJ7:AK9,2,FALSE),0.005),"OK",IF(ABS((O495-I495)/I495)&lt;=2*IFERROR(VLOOKUP(G495,$AJ7:AK9,2,FALSE),0.005),"Mineur","Majeur"))))</f>
        <v/>
      </c>
    </row>
    <row r="496" spans="12:19" x14ac:dyDescent="0.25">
      <c r="L496" t="str">
        <f t="shared" si="35"/>
        <v/>
      </c>
      <c r="M496" t="str">
        <f>IF(AND(ISNUMBER(J496),ISNUMBER(K496)),IF(ABS(K496-J496)&lt;=MAX($AH3,ABS($AH4*I496)),"Concordant","Divergent"),"")</f>
        <v/>
      </c>
      <c r="O496" t="str">
        <f t="shared" si="36"/>
        <v/>
      </c>
      <c r="P496" t="str">
        <f t="shared" si="37"/>
        <v/>
      </c>
      <c r="Q496" t="str">
        <f t="shared" si="38"/>
        <v/>
      </c>
      <c r="R496" t="str">
        <f t="shared" si="39"/>
        <v/>
      </c>
      <c r="S496" t="str">
        <f>IF(OR(O496="",I496=""),"",IF(I496=0,IF(O496=0,"OK","Majeur"),IF(ABS((O496-I496)/I496)&lt;=IFERROR(VLOOKUP(G496,$AJ7:AK9,2,FALSE),0.005),"OK",IF(ABS((O496-I496)/I496)&lt;=2*IFERROR(VLOOKUP(G496,$AJ7:AK9,2,FALSE),0.005),"Mineur","Majeur"))))</f>
        <v/>
      </c>
    </row>
    <row r="497" spans="12:19" x14ac:dyDescent="0.25">
      <c r="L497" t="str">
        <f t="shared" si="35"/>
        <v/>
      </c>
      <c r="M497" t="str">
        <f>IF(AND(ISNUMBER(J497),ISNUMBER(K497)),IF(ABS(K497-J497)&lt;=MAX($AH3,ABS($AH4*I497)),"Concordant","Divergent"),"")</f>
        <v/>
      </c>
      <c r="O497" t="str">
        <f t="shared" si="36"/>
        <v/>
      </c>
      <c r="P497" t="str">
        <f t="shared" si="37"/>
        <v/>
      </c>
      <c r="Q497" t="str">
        <f t="shared" si="38"/>
        <v/>
      </c>
      <c r="R497" t="str">
        <f t="shared" si="39"/>
        <v/>
      </c>
      <c r="S497" t="str">
        <f>IF(OR(O497="",I497=""),"",IF(I497=0,IF(O497=0,"OK","Majeur"),IF(ABS((O497-I497)/I497)&lt;=IFERROR(VLOOKUP(G497,$AJ7:AK9,2,FALSE),0.005),"OK",IF(ABS((O497-I497)/I497)&lt;=2*IFERROR(VLOOKUP(G497,$AJ7:AK9,2,FALSE),0.005),"Mineur","Majeur"))))</f>
        <v/>
      </c>
    </row>
    <row r="498" spans="12:19" x14ac:dyDescent="0.25">
      <c r="L498" t="str">
        <f t="shared" si="35"/>
        <v/>
      </c>
      <c r="M498" t="str">
        <f>IF(AND(ISNUMBER(J498),ISNUMBER(K498)),IF(ABS(K498-J498)&lt;=MAX($AH3,ABS($AH4*I498)),"Concordant","Divergent"),"")</f>
        <v/>
      </c>
      <c r="O498" t="str">
        <f t="shared" si="36"/>
        <v/>
      </c>
      <c r="P498" t="str">
        <f t="shared" si="37"/>
        <v/>
      </c>
      <c r="Q498" t="str">
        <f t="shared" si="38"/>
        <v/>
      </c>
      <c r="R498" t="str">
        <f t="shared" si="39"/>
        <v/>
      </c>
      <c r="S498" t="str">
        <f>IF(OR(O498="",I498=""),"",IF(I498=0,IF(O498=0,"OK","Majeur"),IF(ABS((O498-I498)/I498)&lt;=IFERROR(VLOOKUP(G498,$AJ7:AK9,2,FALSE),0.005),"OK",IF(ABS((O498-I498)/I498)&lt;=2*IFERROR(VLOOKUP(G498,$AJ7:AK9,2,FALSE),0.005),"Mineur","Majeur"))))</f>
        <v/>
      </c>
    </row>
    <row r="499" spans="12:19" x14ac:dyDescent="0.25">
      <c r="L499" t="str">
        <f t="shared" si="35"/>
        <v/>
      </c>
      <c r="M499" t="str">
        <f>IF(AND(ISNUMBER(J499),ISNUMBER(K499)),IF(ABS(K499-J499)&lt;=MAX($AH3,ABS($AH4*I499)),"Concordant","Divergent"),"")</f>
        <v/>
      </c>
      <c r="O499" t="str">
        <f t="shared" si="36"/>
        <v/>
      </c>
      <c r="P499" t="str">
        <f t="shared" si="37"/>
        <v/>
      </c>
      <c r="Q499" t="str">
        <f t="shared" si="38"/>
        <v/>
      </c>
      <c r="R499" t="str">
        <f t="shared" si="39"/>
        <v/>
      </c>
      <c r="S499" t="str">
        <f>IF(OR(O499="",I499=""),"",IF(I499=0,IF(O499=0,"OK","Majeur"),IF(ABS((O499-I499)/I499)&lt;=IFERROR(VLOOKUP(G499,$AJ7:AK9,2,FALSE),0.005),"OK",IF(ABS((O499-I499)/I499)&lt;=2*IFERROR(VLOOKUP(G499,$AJ7:AK9,2,FALSE),0.005),"Mineur","Majeur"))))</f>
        <v/>
      </c>
    </row>
    <row r="500" spans="12:19" x14ac:dyDescent="0.25">
      <c r="L500" t="str">
        <f t="shared" si="35"/>
        <v/>
      </c>
      <c r="M500" t="str">
        <f>IF(AND(ISNUMBER(J500),ISNUMBER(K500)),IF(ABS(K500-J500)&lt;=MAX($AH3,ABS($AH4*I500)),"Concordant","Divergent"),"")</f>
        <v/>
      </c>
      <c r="O500" t="str">
        <f t="shared" si="36"/>
        <v/>
      </c>
      <c r="P500" t="str">
        <f t="shared" si="37"/>
        <v/>
      </c>
      <c r="Q500" t="str">
        <f t="shared" si="38"/>
        <v/>
      </c>
      <c r="R500" t="str">
        <f t="shared" si="39"/>
        <v/>
      </c>
      <c r="S500" t="str">
        <f>IF(OR(O500="",I500=""),"",IF(I500=0,IF(O500=0,"OK","Majeur"),IF(ABS((O500-I500)/I500)&lt;=IFERROR(VLOOKUP(G500,$AJ7:AK9,2,FALSE),0.005),"OK",IF(ABS((O500-I500)/I500)&lt;=2*IFERROR(VLOOKUP(G500,$AJ7:AK9,2,FALSE),0.005),"Mineur","Majeur"))))</f>
        <v/>
      </c>
    </row>
    <row r="501" spans="12:19" x14ac:dyDescent="0.25">
      <c r="L501" t="str">
        <f t="shared" si="35"/>
        <v/>
      </c>
      <c r="M501" t="str">
        <f>IF(AND(ISNUMBER(J501),ISNUMBER(K501)),IF(ABS(K501-J501)&lt;=MAX($AH3,ABS($AH4*I501)),"Concordant","Divergent"),"")</f>
        <v/>
      </c>
      <c r="O501" t="str">
        <f t="shared" si="36"/>
        <v/>
      </c>
      <c r="P501" t="str">
        <f t="shared" si="37"/>
        <v/>
      </c>
      <c r="Q501" t="str">
        <f t="shared" si="38"/>
        <v/>
      </c>
      <c r="R501" t="str">
        <f t="shared" si="39"/>
        <v/>
      </c>
      <c r="S501" t="str">
        <f>IF(OR(O501="",I501=""),"",IF(I501=0,IF(O501=0,"OK","Majeur"),IF(ABS((O501-I501)/I501)&lt;=IFERROR(VLOOKUP(G501,$AJ7:AK9,2,FALSE),0.005),"OK",IF(ABS((O501-I501)/I501)&lt;=2*IFERROR(VLOOKUP(G501,$AJ7:AK9,2,FALSE),0.005),"Mineur","Majeur"))))</f>
        <v/>
      </c>
    </row>
    <row r="502" spans="12:19" x14ac:dyDescent="0.25">
      <c r="L502" t="str">
        <f t="shared" si="35"/>
        <v/>
      </c>
      <c r="M502" t="str">
        <f>IF(AND(ISNUMBER(J502),ISNUMBER(K502)),IF(ABS(K502-J502)&lt;=MAX($AH3,ABS($AH4*I502)),"Concordant","Divergent"),"")</f>
        <v/>
      </c>
      <c r="O502" t="str">
        <f t="shared" si="36"/>
        <v/>
      </c>
      <c r="P502" t="str">
        <f t="shared" si="37"/>
        <v/>
      </c>
      <c r="Q502" t="str">
        <f t="shared" si="38"/>
        <v/>
      </c>
      <c r="R502" t="str">
        <f t="shared" si="39"/>
        <v/>
      </c>
      <c r="S502" t="str">
        <f>IF(OR(O502="",I502=""),"",IF(I502=0,IF(O502=0,"OK","Majeur"),IF(ABS((O502-I502)/I502)&lt;=IFERROR(VLOOKUP(G502,$AJ7:AK9,2,FALSE),0.005),"OK",IF(ABS((O502-I502)/I502)&lt;=2*IFERROR(VLOOKUP(G502,$AJ7:AK9,2,FALSE),0.005),"Mineur","Majeur"))))</f>
        <v/>
      </c>
    </row>
    <row r="503" spans="12:19" x14ac:dyDescent="0.25">
      <c r="L503" t="str">
        <f t="shared" si="35"/>
        <v/>
      </c>
      <c r="M503" t="str">
        <f>IF(AND(ISNUMBER(J503),ISNUMBER(K503)),IF(ABS(K503-J503)&lt;=MAX($AH3,ABS($AH4*I503)),"Concordant","Divergent"),"")</f>
        <v/>
      </c>
      <c r="O503" t="str">
        <f t="shared" si="36"/>
        <v/>
      </c>
      <c r="P503" t="str">
        <f t="shared" si="37"/>
        <v/>
      </c>
      <c r="Q503" t="str">
        <f t="shared" si="38"/>
        <v/>
      </c>
      <c r="R503" t="str">
        <f t="shared" si="39"/>
        <v/>
      </c>
      <c r="S503" t="str">
        <f>IF(OR(O503="",I503=""),"",IF(I503=0,IF(O503=0,"OK","Majeur"),IF(ABS((O503-I503)/I503)&lt;=IFERROR(VLOOKUP(G503,$AJ7:AK9,2,FALSE),0.005),"OK",IF(ABS((O503-I503)/I503)&lt;=2*IFERROR(VLOOKUP(G503,$AJ7:AK9,2,FALSE),0.005),"Mineur","Majeur"))))</f>
        <v/>
      </c>
    </row>
    <row r="504" spans="12:19" x14ac:dyDescent="0.25">
      <c r="L504" t="str">
        <f t="shared" si="35"/>
        <v/>
      </c>
      <c r="M504" t="str">
        <f>IF(AND(ISNUMBER(J504),ISNUMBER(K504)),IF(ABS(K504-J504)&lt;=MAX($AH3,ABS($AH4*I504)),"Concordant","Divergent"),"")</f>
        <v/>
      </c>
      <c r="O504" t="str">
        <f t="shared" si="36"/>
        <v/>
      </c>
      <c r="P504" t="str">
        <f t="shared" si="37"/>
        <v/>
      </c>
      <c r="Q504" t="str">
        <f t="shared" si="38"/>
        <v/>
      </c>
      <c r="R504" t="str">
        <f t="shared" si="39"/>
        <v/>
      </c>
      <c r="S504" t="str">
        <f>IF(OR(O504="",I504=""),"",IF(I504=0,IF(O504=0,"OK","Majeur"),IF(ABS((O504-I504)/I504)&lt;=IFERROR(VLOOKUP(G504,$AJ7:AK9,2,FALSE),0.005),"OK",IF(ABS((O504-I504)/I504)&lt;=2*IFERROR(VLOOKUP(G504,$AJ7:AK9,2,FALSE),0.005),"Mineur","Majeur"))))</f>
        <v/>
      </c>
    </row>
    <row r="505" spans="12:19" x14ac:dyDescent="0.25">
      <c r="L505" t="str">
        <f t="shared" si="35"/>
        <v/>
      </c>
      <c r="M505" t="str">
        <f>IF(AND(ISNUMBER(J505),ISNUMBER(K505)),IF(ABS(K505-J505)&lt;=MAX($AH3,ABS($AH4*I505)),"Concordant","Divergent"),"")</f>
        <v/>
      </c>
      <c r="O505" t="str">
        <f t="shared" si="36"/>
        <v/>
      </c>
      <c r="P505" t="str">
        <f t="shared" si="37"/>
        <v/>
      </c>
      <c r="Q505" t="str">
        <f t="shared" si="38"/>
        <v/>
      </c>
      <c r="R505" t="str">
        <f t="shared" si="39"/>
        <v/>
      </c>
      <c r="S505" t="str">
        <f>IF(OR(O505="",I505=""),"",IF(I505=0,IF(O505=0,"OK","Majeur"),IF(ABS((O505-I505)/I505)&lt;=IFERROR(VLOOKUP(G505,$AJ7:AK9,2,FALSE),0.005),"OK",IF(ABS((O505-I505)/I505)&lt;=2*IFERROR(VLOOKUP(G505,$AJ7:AK9,2,FALSE),0.005),"Mineur","Majeur"))))</f>
        <v/>
      </c>
    </row>
    <row r="506" spans="12:19" x14ac:dyDescent="0.25">
      <c r="L506" t="str">
        <f t="shared" si="35"/>
        <v/>
      </c>
      <c r="M506" t="str">
        <f>IF(AND(ISNUMBER(J506),ISNUMBER(K506)),IF(ABS(K506-J506)&lt;=MAX($AH3,ABS($AH4*I506)),"Concordant","Divergent"),"")</f>
        <v/>
      </c>
      <c r="O506" t="str">
        <f t="shared" si="36"/>
        <v/>
      </c>
      <c r="P506" t="str">
        <f t="shared" si="37"/>
        <v/>
      </c>
      <c r="Q506" t="str">
        <f t="shared" si="38"/>
        <v/>
      </c>
      <c r="R506" t="str">
        <f t="shared" si="39"/>
        <v/>
      </c>
      <c r="S506" t="str">
        <f>IF(OR(O506="",I506=""),"",IF(I506=0,IF(O506=0,"OK","Majeur"),IF(ABS((O506-I506)/I506)&lt;=IFERROR(VLOOKUP(G506,$AJ7:AK9,2,FALSE),0.005),"OK",IF(ABS((O506-I506)/I506)&lt;=2*IFERROR(VLOOKUP(G506,$AJ7:AK9,2,FALSE),0.005),"Mineur","Majeur"))))</f>
        <v/>
      </c>
    </row>
    <row r="507" spans="12:19" x14ac:dyDescent="0.25">
      <c r="L507" t="str">
        <f t="shared" si="35"/>
        <v/>
      </c>
      <c r="M507" t="str">
        <f>IF(AND(ISNUMBER(J507),ISNUMBER(K507)),IF(ABS(K507-J507)&lt;=MAX($AH3,ABS($AH4*I507)),"Concordant","Divergent"),"")</f>
        <v/>
      </c>
      <c r="O507" t="str">
        <f t="shared" si="36"/>
        <v/>
      </c>
      <c r="P507" t="str">
        <f t="shared" si="37"/>
        <v/>
      </c>
      <c r="Q507" t="str">
        <f t="shared" si="38"/>
        <v/>
      </c>
      <c r="R507" t="str">
        <f t="shared" si="39"/>
        <v/>
      </c>
      <c r="S507" t="str">
        <f>IF(OR(O507="",I507=""),"",IF(I507=0,IF(O507=0,"OK","Majeur"),IF(ABS((O507-I507)/I507)&lt;=IFERROR(VLOOKUP(G507,$AJ7:AK9,2,FALSE),0.005),"OK",IF(ABS((O507-I507)/I507)&lt;=2*IFERROR(VLOOKUP(G507,$AJ7:AK9,2,FALSE),0.005),"Mineur","Majeur"))))</f>
        <v/>
      </c>
    </row>
    <row r="508" spans="12:19" x14ac:dyDescent="0.25">
      <c r="L508" t="str">
        <f t="shared" si="35"/>
        <v/>
      </c>
      <c r="M508" t="str">
        <f>IF(AND(ISNUMBER(J508),ISNUMBER(K508)),IF(ABS(K508-J508)&lt;=MAX($AH3,ABS($AH4*I508)),"Concordant","Divergent"),"")</f>
        <v/>
      </c>
      <c r="O508" t="str">
        <f t="shared" si="36"/>
        <v/>
      </c>
      <c r="P508" t="str">
        <f t="shared" si="37"/>
        <v/>
      </c>
      <c r="Q508" t="str">
        <f t="shared" si="38"/>
        <v/>
      </c>
      <c r="R508" t="str">
        <f t="shared" si="39"/>
        <v/>
      </c>
      <c r="S508" t="str">
        <f>IF(OR(O508="",I508=""),"",IF(I508=0,IF(O508=0,"OK","Majeur"),IF(ABS((O508-I508)/I508)&lt;=IFERROR(VLOOKUP(G508,$AJ7:AK9,2,FALSE),0.005),"OK",IF(ABS((O508-I508)/I508)&lt;=2*IFERROR(VLOOKUP(G508,$AJ7:AK9,2,FALSE),0.005),"Mineur","Majeur"))))</f>
        <v/>
      </c>
    </row>
    <row r="509" spans="12:19" x14ac:dyDescent="0.25">
      <c r="L509" t="str">
        <f t="shared" si="35"/>
        <v/>
      </c>
      <c r="M509" t="str">
        <f>IF(AND(ISNUMBER(J509),ISNUMBER(K509)),IF(ABS(K509-J509)&lt;=MAX($AH3,ABS($AH4*I509)),"Concordant","Divergent"),"")</f>
        <v/>
      </c>
      <c r="O509" t="str">
        <f t="shared" si="36"/>
        <v/>
      </c>
      <c r="P509" t="str">
        <f t="shared" si="37"/>
        <v/>
      </c>
      <c r="Q509" t="str">
        <f t="shared" si="38"/>
        <v/>
      </c>
      <c r="R509" t="str">
        <f t="shared" si="39"/>
        <v/>
      </c>
      <c r="S509" t="str">
        <f>IF(OR(O509="",I509=""),"",IF(I509=0,IF(O509=0,"OK","Majeur"),IF(ABS((O509-I509)/I509)&lt;=IFERROR(VLOOKUP(G509,$AJ7:AK9,2,FALSE),0.005),"OK",IF(ABS((O509-I509)/I509)&lt;=2*IFERROR(VLOOKUP(G509,$AJ7:AK9,2,FALSE),0.005),"Mineur","Majeur"))))</f>
        <v/>
      </c>
    </row>
    <row r="510" spans="12:19" x14ac:dyDescent="0.25">
      <c r="L510" t="str">
        <f t="shared" si="35"/>
        <v/>
      </c>
      <c r="M510" t="str">
        <f>IF(AND(ISNUMBER(J510),ISNUMBER(K510)),IF(ABS(K510-J510)&lt;=MAX($AH3,ABS($AH4*I510)),"Concordant","Divergent"),"")</f>
        <v/>
      </c>
      <c r="O510" t="str">
        <f t="shared" si="36"/>
        <v/>
      </c>
      <c r="P510" t="str">
        <f t="shared" si="37"/>
        <v/>
      </c>
      <c r="Q510" t="str">
        <f t="shared" si="38"/>
        <v/>
      </c>
      <c r="R510" t="str">
        <f t="shared" si="39"/>
        <v/>
      </c>
      <c r="S510" t="str">
        <f>IF(OR(O510="",I510=""),"",IF(I510=0,IF(O510=0,"OK","Majeur"),IF(ABS((O510-I510)/I510)&lt;=IFERROR(VLOOKUP(G510,$AJ7:AK9,2,FALSE),0.005),"OK",IF(ABS((O510-I510)/I510)&lt;=2*IFERROR(VLOOKUP(G510,$AJ7:AK9,2,FALSE),0.005),"Mineur","Majeur"))))</f>
        <v/>
      </c>
    </row>
    <row r="511" spans="12:19" x14ac:dyDescent="0.25">
      <c r="L511" t="str">
        <f t="shared" si="35"/>
        <v/>
      </c>
      <c r="M511" t="str">
        <f>IF(AND(ISNUMBER(J511),ISNUMBER(K511)),IF(ABS(K511-J511)&lt;=MAX($AH3,ABS($AH4*I511)),"Concordant","Divergent"),"")</f>
        <v/>
      </c>
      <c r="O511" t="str">
        <f t="shared" si="36"/>
        <v/>
      </c>
      <c r="P511" t="str">
        <f t="shared" si="37"/>
        <v/>
      </c>
      <c r="Q511" t="str">
        <f t="shared" si="38"/>
        <v/>
      </c>
      <c r="R511" t="str">
        <f t="shared" si="39"/>
        <v/>
      </c>
      <c r="S511" t="str">
        <f>IF(OR(O511="",I511=""),"",IF(I511=0,IF(O511=0,"OK","Majeur"),IF(ABS((O511-I511)/I511)&lt;=IFERROR(VLOOKUP(G511,$AJ7:AK9,2,FALSE),0.005),"OK",IF(ABS((O511-I511)/I511)&lt;=2*IFERROR(VLOOKUP(G511,$AJ7:AK9,2,FALSE),0.005),"Mineur","Majeur"))))</f>
        <v/>
      </c>
    </row>
    <row r="512" spans="12:19" x14ac:dyDescent="0.25">
      <c r="L512" t="str">
        <f t="shared" si="35"/>
        <v/>
      </c>
      <c r="M512" t="str">
        <f>IF(AND(ISNUMBER(J512),ISNUMBER(K512)),IF(ABS(K512-J512)&lt;=MAX($AH3,ABS($AH4*I512)),"Concordant","Divergent"),"")</f>
        <v/>
      </c>
      <c r="O512" t="str">
        <f t="shared" si="36"/>
        <v/>
      </c>
      <c r="P512" t="str">
        <f t="shared" si="37"/>
        <v/>
      </c>
      <c r="Q512" t="str">
        <f t="shared" si="38"/>
        <v/>
      </c>
      <c r="R512" t="str">
        <f t="shared" si="39"/>
        <v/>
      </c>
      <c r="S512" t="str">
        <f>IF(OR(O512="",I512=""),"",IF(I512=0,IF(O512=0,"OK","Majeur"),IF(ABS((O512-I512)/I512)&lt;=IFERROR(VLOOKUP(G512,$AJ7:AK9,2,FALSE),0.005),"OK",IF(ABS((O512-I512)/I512)&lt;=2*IFERROR(VLOOKUP(G512,$AJ7:AK9,2,FALSE),0.005),"Mineur","Majeur"))))</f>
        <v/>
      </c>
    </row>
    <row r="513" spans="12:19" x14ac:dyDescent="0.25">
      <c r="L513" t="str">
        <f t="shared" si="35"/>
        <v/>
      </c>
      <c r="M513" t="str">
        <f>IF(AND(ISNUMBER(J513),ISNUMBER(K513)),IF(ABS(K513-J513)&lt;=MAX($AH3,ABS($AH4*I513)),"Concordant","Divergent"),"")</f>
        <v/>
      </c>
      <c r="O513" t="str">
        <f t="shared" si="36"/>
        <v/>
      </c>
      <c r="P513" t="str">
        <f t="shared" si="37"/>
        <v/>
      </c>
      <c r="Q513" t="str">
        <f t="shared" si="38"/>
        <v/>
      </c>
      <c r="R513" t="str">
        <f t="shared" si="39"/>
        <v/>
      </c>
      <c r="S513" t="str">
        <f>IF(OR(O513="",I513=""),"",IF(I513=0,IF(O513=0,"OK","Majeur"),IF(ABS((O513-I513)/I513)&lt;=IFERROR(VLOOKUP(G513,$AJ7:AK9,2,FALSE),0.005),"OK",IF(ABS((O513-I513)/I513)&lt;=2*IFERROR(VLOOKUP(G513,$AJ7:AK9,2,FALSE),0.005),"Mineur","Majeur"))))</f>
        <v/>
      </c>
    </row>
    <row r="514" spans="12:19" x14ac:dyDescent="0.25">
      <c r="L514" t="str">
        <f t="shared" si="35"/>
        <v/>
      </c>
      <c r="M514" t="str">
        <f>IF(AND(ISNUMBER(J514),ISNUMBER(K514)),IF(ABS(K514-J514)&lt;=MAX($AH3,ABS($AH4*I514)),"Concordant","Divergent"),"")</f>
        <v/>
      </c>
      <c r="O514" t="str">
        <f t="shared" si="36"/>
        <v/>
      </c>
      <c r="P514" t="str">
        <f t="shared" si="37"/>
        <v/>
      </c>
      <c r="Q514" t="str">
        <f t="shared" si="38"/>
        <v/>
      </c>
      <c r="R514" t="str">
        <f t="shared" si="39"/>
        <v/>
      </c>
      <c r="S514" t="str">
        <f>IF(OR(O514="",I514=""),"",IF(I514=0,IF(O514=0,"OK","Majeur"),IF(ABS((O514-I514)/I514)&lt;=IFERROR(VLOOKUP(G514,$AJ7:AK9,2,FALSE),0.005),"OK",IF(ABS((O514-I514)/I514)&lt;=2*IFERROR(VLOOKUP(G514,$AJ7:AK9,2,FALSE),0.005),"Mineur","Majeur"))))</f>
        <v/>
      </c>
    </row>
    <row r="515" spans="12:19" x14ac:dyDescent="0.25">
      <c r="L515" t="str">
        <f t="shared" ref="L515:L578" si="40">IF(AND(ISNUMBER(J515),ISNUMBER(K515)),K515-J515,"")</f>
        <v/>
      </c>
      <c r="M515" t="str">
        <f>IF(AND(ISNUMBER(J515),ISNUMBER(K515)),IF(ABS(K515-J515)&lt;=MAX($AH3,ABS($AH4*I515)),"Concordant","Divergent"),"")</f>
        <v/>
      </c>
      <c r="O515" t="str">
        <f t="shared" ref="O515:O578" si="41">IF(AND(ISNUMBER(J515),ISNUMBER(K515)),IF(M515="Concordant",ROUND(AVERAGE(J515,K515),3),IF(NOT(ISBLANK(N515)),N515,"")),IF(NOT(ISBLANK(N515)),N515,""))</f>
        <v/>
      </c>
      <c r="P515" t="str">
        <f t="shared" ref="P515:P578" si="42">IF(ISNUMBER(O515),O515-I515,"")</f>
        <v/>
      </c>
      <c r="Q515" t="str">
        <f t="shared" ref="Q515:Q578" si="43">IF(AND(ISNUMBER(P515),I515&lt;&gt;0),P515/I515,IF(AND(I515=0,ISNUMBER(O515)),1,""))</f>
        <v/>
      </c>
      <c r="R515" t="str">
        <f t="shared" ref="R515:R578" si="44">IF(ISNUMBER(P515),P515*H515,"")</f>
        <v/>
      </c>
      <c r="S515" t="str">
        <f>IF(OR(O515="",I515=""),"",IF(I515=0,IF(O515=0,"OK","Majeur"),IF(ABS((O515-I515)/I515)&lt;=IFERROR(VLOOKUP(G515,$AJ7:AK9,2,FALSE),0.005),"OK",IF(ABS((O515-I515)/I515)&lt;=2*IFERROR(VLOOKUP(G515,$AJ7:AK9,2,FALSE),0.005),"Mineur","Majeur"))))</f>
        <v/>
      </c>
    </row>
    <row r="516" spans="12:19" x14ac:dyDescent="0.25">
      <c r="L516" t="str">
        <f t="shared" si="40"/>
        <v/>
      </c>
      <c r="M516" t="str">
        <f>IF(AND(ISNUMBER(J516),ISNUMBER(K516)),IF(ABS(K516-J516)&lt;=MAX($AH3,ABS($AH4*I516)),"Concordant","Divergent"),"")</f>
        <v/>
      </c>
      <c r="O516" t="str">
        <f t="shared" si="41"/>
        <v/>
      </c>
      <c r="P516" t="str">
        <f t="shared" si="42"/>
        <v/>
      </c>
      <c r="Q516" t="str">
        <f t="shared" si="43"/>
        <v/>
      </c>
      <c r="R516" t="str">
        <f t="shared" si="44"/>
        <v/>
      </c>
      <c r="S516" t="str">
        <f>IF(OR(O516="",I516=""),"",IF(I516=0,IF(O516=0,"OK","Majeur"),IF(ABS((O516-I516)/I516)&lt;=IFERROR(VLOOKUP(G516,$AJ7:AK9,2,FALSE),0.005),"OK",IF(ABS((O516-I516)/I516)&lt;=2*IFERROR(VLOOKUP(G516,$AJ7:AK9,2,FALSE),0.005),"Mineur","Majeur"))))</f>
        <v/>
      </c>
    </row>
    <row r="517" spans="12:19" x14ac:dyDescent="0.25">
      <c r="L517" t="str">
        <f t="shared" si="40"/>
        <v/>
      </c>
      <c r="M517" t="str">
        <f>IF(AND(ISNUMBER(J517),ISNUMBER(K517)),IF(ABS(K517-J517)&lt;=MAX($AH3,ABS($AH4*I517)),"Concordant","Divergent"),"")</f>
        <v/>
      </c>
      <c r="O517" t="str">
        <f t="shared" si="41"/>
        <v/>
      </c>
      <c r="P517" t="str">
        <f t="shared" si="42"/>
        <v/>
      </c>
      <c r="Q517" t="str">
        <f t="shared" si="43"/>
        <v/>
      </c>
      <c r="R517" t="str">
        <f t="shared" si="44"/>
        <v/>
      </c>
      <c r="S517" t="str">
        <f>IF(OR(O517="",I517=""),"",IF(I517=0,IF(O517=0,"OK","Majeur"),IF(ABS((O517-I517)/I517)&lt;=IFERROR(VLOOKUP(G517,$AJ7:AK9,2,FALSE),0.005),"OK",IF(ABS((O517-I517)/I517)&lt;=2*IFERROR(VLOOKUP(G517,$AJ7:AK9,2,FALSE),0.005),"Mineur","Majeur"))))</f>
        <v/>
      </c>
    </row>
    <row r="518" spans="12:19" x14ac:dyDescent="0.25">
      <c r="L518" t="str">
        <f t="shared" si="40"/>
        <v/>
      </c>
      <c r="M518" t="str">
        <f>IF(AND(ISNUMBER(J518),ISNUMBER(K518)),IF(ABS(K518-J518)&lt;=MAX($AH3,ABS($AH4*I518)),"Concordant","Divergent"),"")</f>
        <v/>
      </c>
      <c r="O518" t="str">
        <f t="shared" si="41"/>
        <v/>
      </c>
      <c r="P518" t="str">
        <f t="shared" si="42"/>
        <v/>
      </c>
      <c r="Q518" t="str">
        <f t="shared" si="43"/>
        <v/>
      </c>
      <c r="R518" t="str">
        <f t="shared" si="44"/>
        <v/>
      </c>
      <c r="S518" t="str">
        <f>IF(OR(O518="",I518=""),"",IF(I518=0,IF(O518=0,"OK","Majeur"),IF(ABS((O518-I518)/I518)&lt;=IFERROR(VLOOKUP(G518,$AJ7:AK9,2,FALSE),0.005),"OK",IF(ABS((O518-I518)/I518)&lt;=2*IFERROR(VLOOKUP(G518,$AJ7:AK9,2,FALSE),0.005),"Mineur","Majeur"))))</f>
        <v/>
      </c>
    </row>
    <row r="519" spans="12:19" x14ac:dyDescent="0.25">
      <c r="L519" t="str">
        <f t="shared" si="40"/>
        <v/>
      </c>
      <c r="M519" t="str">
        <f>IF(AND(ISNUMBER(J519),ISNUMBER(K519)),IF(ABS(K519-J519)&lt;=MAX($AH3,ABS($AH4*I519)),"Concordant","Divergent"),"")</f>
        <v/>
      </c>
      <c r="O519" t="str">
        <f t="shared" si="41"/>
        <v/>
      </c>
      <c r="P519" t="str">
        <f t="shared" si="42"/>
        <v/>
      </c>
      <c r="Q519" t="str">
        <f t="shared" si="43"/>
        <v/>
      </c>
      <c r="R519" t="str">
        <f t="shared" si="44"/>
        <v/>
      </c>
      <c r="S519" t="str">
        <f>IF(OR(O519="",I519=""),"",IF(I519=0,IF(O519=0,"OK","Majeur"),IF(ABS((O519-I519)/I519)&lt;=IFERROR(VLOOKUP(G519,$AJ7:AK9,2,FALSE),0.005),"OK",IF(ABS((O519-I519)/I519)&lt;=2*IFERROR(VLOOKUP(G519,$AJ7:AK9,2,FALSE),0.005),"Mineur","Majeur"))))</f>
        <v/>
      </c>
    </row>
    <row r="520" spans="12:19" x14ac:dyDescent="0.25">
      <c r="L520" t="str">
        <f t="shared" si="40"/>
        <v/>
      </c>
      <c r="M520" t="str">
        <f>IF(AND(ISNUMBER(J520),ISNUMBER(K520)),IF(ABS(K520-J520)&lt;=MAX($AH3,ABS($AH4*I520)),"Concordant","Divergent"),"")</f>
        <v/>
      </c>
      <c r="O520" t="str">
        <f t="shared" si="41"/>
        <v/>
      </c>
      <c r="P520" t="str">
        <f t="shared" si="42"/>
        <v/>
      </c>
      <c r="Q520" t="str">
        <f t="shared" si="43"/>
        <v/>
      </c>
      <c r="R520" t="str">
        <f t="shared" si="44"/>
        <v/>
      </c>
      <c r="S520" t="str">
        <f>IF(OR(O520="",I520=""),"",IF(I520=0,IF(O520=0,"OK","Majeur"),IF(ABS((O520-I520)/I520)&lt;=IFERROR(VLOOKUP(G520,$AJ7:AK9,2,FALSE),0.005),"OK",IF(ABS((O520-I520)/I520)&lt;=2*IFERROR(VLOOKUP(G520,$AJ7:AK9,2,FALSE),0.005),"Mineur","Majeur"))))</f>
        <v/>
      </c>
    </row>
    <row r="521" spans="12:19" x14ac:dyDescent="0.25">
      <c r="L521" t="str">
        <f t="shared" si="40"/>
        <v/>
      </c>
      <c r="M521" t="str">
        <f>IF(AND(ISNUMBER(J521),ISNUMBER(K521)),IF(ABS(K521-J521)&lt;=MAX($AH3,ABS($AH4*I521)),"Concordant","Divergent"),"")</f>
        <v/>
      </c>
      <c r="O521" t="str">
        <f t="shared" si="41"/>
        <v/>
      </c>
      <c r="P521" t="str">
        <f t="shared" si="42"/>
        <v/>
      </c>
      <c r="Q521" t="str">
        <f t="shared" si="43"/>
        <v/>
      </c>
      <c r="R521" t="str">
        <f t="shared" si="44"/>
        <v/>
      </c>
      <c r="S521" t="str">
        <f>IF(OR(O521="",I521=""),"",IF(I521=0,IF(O521=0,"OK","Majeur"),IF(ABS((O521-I521)/I521)&lt;=IFERROR(VLOOKUP(G521,$AJ7:AK9,2,FALSE),0.005),"OK",IF(ABS((O521-I521)/I521)&lt;=2*IFERROR(VLOOKUP(G521,$AJ7:AK9,2,FALSE),0.005),"Mineur","Majeur"))))</f>
        <v/>
      </c>
    </row>
    <row r="522" spans="12:19" x14ac:dyDescent="0.25">
      <c r="L522" t="str">
        <f t="shared" si="40"/>
        <v/>
      </c>
      <c r="M522" t="str">
        <f>IF(AND(ISNUMBER(J522),ISNUMBER(K522)),IF(ABS(K522-J522)&lt;=MAX($AH3,ABS($AH4*I522)),"Concordant","Divergent"),"")</f>
        <v/>
      </c>
      <c r="O522" t="str">
        <f t="shared" si="41"/>
        <v/>
      </c>
      <c r="P522" t="str">
        <f t="shared" si="42"/>
        <v/>
      </c>
      <c r="Q522" t="str">
        <f t="shared" si="43"/>
        <v/>
      </c>
      <c r="R522" t="str">
        <f t="shared" si="44"/>
        <v/>
      </c>
      <c r="S522" t="str">
        <f>IF(OR(O522="",I522=""),"",IF(I522=0,IF(O522=0,"OK","Majeur"),IF(ABS((O522-I522)/I522)&lt;=IFERROR(VLOOKUP(G522,$AJ7:AK9,2,FALSE),0.005),"OK",IF(ABS((O522-I522)/I522)&lt;=2*IFERROR(VLOOKUP(G522,$AJ7:AK9,2,FALSE),0.005),"Mineur","Majeur"))))</f>
        <v/>
      </c>
    </row>
    <row r="523" spans="12:19" x14ac:dyDescent="0.25">
      <c r="L523" t="str">
        <f t="shared" si="40"/>
        <v/>
      </c>
      <c r="M523" t="str">
        <f>IF(AND(ISNUMBER(J523),ISNUMBER(K523)),IF(ABS(K523-J523)&lt;=MAX($AH3,ABS($AH4*I523)),"Concordant","Divergent"),"")</f>
        <v/>
      </c>
      <c r="O523" t="str">
        <f t="shared" si="41"/>
        <v/>
      </c>
      <c r="P523" t="str">
        <f t="shared" si="42"/>
        <v/>
      </c>
      <c r="Q523" t="str">
        <f t="shared" si="43"/>
        <v/>
      </c>
      <c r="R523" t="str">
        <f t="shared" si="44"/>
        <v/>
      </c>
      <c r="S523" t="str">
        <f>IF(OR(O523="",I523=""),"",IF(I523=0,IF(O523=0,"OK","Majeur"),IF(ABS((O523-I523)/I523)&lt;=IFERROR(VLOOKUP(G523,$AJ7:AK9,2,FALSE),0.005),"OK",IF(ABS((O523-I523)/I523)&lt;=2*IFERROR(VLOOKUP(G523,$AJ7:AK9,2,FALSE),0.005),"Mineur","Majeur"))))</f>
        <v/>
      </c>
    </row>
    <row r="524" spans="12:19" x14ac:dyDescent="0.25">
      <c r="L524" t="str">
        <f t="shared" si="40"/>
        <v/>
      </c>
      <c r="M524" t="str">
        <f>IF(AND(ISNUMBER(J524),ISNUMBER(K524)),IF(ABS(K524-J524)&lt;=MAX($AH3,ABS($AH4*I524)),"Concordant","Divergent"),"")</f>
        <v/>
      </c>
      <c r="O524" t="str">
        <f t="shared" si="41"/>
        <v/>
      </c>
      <c r="P524" t="str">
        <f t="shared" si="42"/>
        <v/>
      </c>
      <c r="Q524" t="str">
        <f t="shared" si="43"/>
        <v/>
      </c>
      <c r="R524" t="str">
        <f t="shared" si="44"/>
        <v/>
      </c>
      <c r="S524" t="str">
        <f>IF(OR(O524="",I524=""),"",IF(I524=0,IF(O524=0,"OK","Majeur"),IF(ABS((O524-I524)/I524)&lt;=IFERROR(VLOOKUP(G524,$AJ7:AK9,2,FALSE),0.005),"OK",IF(ABS((O524-I524)/I524)&lt;=2*IFERROR(VLOOKUP(G524,$AJ7:AK9,2,FALSE),0.005),"Mineur","Majeur"))))</f>
        <v/>
      </c>
    </row>
    <row r="525" spans="12:19" x14ac:dyDescent="0.25">
      <c r="L525" t="str">
        <f t="shared" si="40"/>
        <v/>
      </c>
      <c r="M525" t="str">
        <f>IF(AND(ISNUMBER(J525),ISNUMBER(K525)),IF(ABS(K525-J525)&lt;=MAX($AH3,ABS($AH4*I525)),"Concordant","Divergent"),"")</f>
        <v/>
      </c>
      <c r="O525" t="str">
        <f t="shared" si="41"/>
        <v/>
      </c>
      <c r="P525" t="str">
        <f t="shared" si="42"/>
        <v/>
      </c>
      <c r="Q525" t="str">
        <f t="shared" si="43"/>
        <v/>
      </c>
      <c r="R525" t="str">
        <f t="shared" si="44"/>
        <v/>
      </c>
      <c r="S525" t="str">
        <f>IF(OR(O525="",I525=""),"",IF(I525=0,IF(O525=0,"OK","Majeur"),IF(ABS((O525-I525)/I525)&lt;=IFERROR(VLOOKUP(G525,$AJ7:AK9,2,FALSE),0.005),"OK",IF(ABS((O525-I525)/I525)&lt;=2*IFERROR(VLOOKUP(G525,$AJ7:AK9,2,FALSE),0.005),"Mineur","Majeur"))))</f>
        <v/>
      </c>
    </row>
    <row r="526" spans="12:19" x14ac:dyDescent="0.25">
      <c r="L526" t="str">
        <f t="shared" si="40"/>
        <v/>
      </c>
      <c r="M526" t="str">
        <f>IF(AND(ISNUMBER(J526),ISNUMBER(K526)),IF(ABS(K526-J526)&lt;=MAX($AH3,ABS($AH4*I526)),"Concordant","Divergent"),"")</f>
        <v/>
      </c>
      <c r="O526" t="str">
        <f t="shared" si="41"/>
        <v/>
      </c>
      <c r="P526" t="str">
        <f t="shared" si="42"/>
        <v/>
      </c>
      <c r="Q526" t="str">
        <f t="shared" si="43"/>
        <v/>
      </c>
      <c r="R526" t="str">
        <f t="shared" si="44"/>
        <v/>
      </c>
      <c r="S526" t="str">
        <f>IF(OR(O526="",I526=""),"",IF(I526=0,IF(O526=0,"OK","Majeur"),IF(ABS((O526-I526)/I526)&lt;=IFERROR(VLOOKUP(G526,$AJ7:AK9,2,FALSE),0.005),"OK",IF(ABS((O526-I526)/I526)&lt;=2*IFERROR(VLOOKUP(G526,$AJ7:AK9,2,FALSE),0.005),"Mineur","Majeur"))))</f>
        <v/>
      </c>
    </row>
    <row r="527" spans="12:19" x14ac:dyDescent="0.25">
      <c r="L527" t="str">
        <f t="shared" si="40"/>
        <v/>
      </c>
      <c r="M527" t="str">
        <f>IF(AND(ISNUMBER(J527),ISNUMBER(K527)),IF(ABS(K527-J527)&lt;=MAX($AH3,ABS($AH4*I527)),"Concordant","Divergent"),"")</f>
        <v/>
      </c>
      <c r="O527" t="str">
        <f t="shared" si="41"/>
        <v/>
      </c>
      <c r="P527" t="str">
        <f t="shared" si="42"/>
        <v/>
      </c>
      <c r="Q527" t="str">
        <f t="shared" si="43"/>
        <v/>
      </c>
      <c r="R527" t="str">
        <f t="shared" si="44"/>
        <v/>
      </c>
      <c r="S527" t="str">
        <f>IF(OR(O527="",I527=""),"",IF(I527=0,IF(O527=0,"OK","Majeur"),IF(ABS((O527-I527)/I527)&lt;=IFERROR(VLOOKUP(G527,$AJ7:AK9,2,FALSE),0.005),"OK",IF(ABS((O527-I527)/I527)&lt;=2*IFERROR(VLOOKUP(G527,$AJ7:AK9,2,FALSE),0.005),"Mineur","Majeur"))))</f>
        <v/>
      </c>
    </row>
    <row r="528" spans="12:19" x14ac:dyDescent="0.25">
      <c r="L528" t="str">
        <f t="shared" si="40"/>
        <v/>
      </c>
      <c r="M528" t="str">
        <f>IF(AND(ISNUMBER(J528),ISNUMBER(K528)),IF(ABS(K528-J528)&lt;=MAX($AH3,ABS($AH4*I528)),"Concordant","Divergent"),"")</f>
        <v/>
      </c>
      <c r="O528" t="str">
        <f t="shared" si="41"/>
        <v/>
      </c>
      <c r="P528" t="str">
        <f t="shared" si="42"/>
        <v/>
      </c>
      <c r="Q528" t="str">
        <f t="shared" si="43"/>
        <v/>
      </c>
      <c r="R528" t="str">
        <f t="shared" si="44"/>
        <v/>
      </c>
      <c r="S528" t="str">
        <f>IF(OR(O528="",I528=""),"",IF(I528=0,IF(O528=0,"OK","Majeur"),IF(ABS((O528-I528)/I528)&lt;=IFERROR(VLOOKUP(G528,$AJ7:AK9,2,FALSE),0.005),"OK",IF(ABS((O528-I528)/I528)&lt;=2*IFERROR(VLOOKUP(G528,$AJ7:AK9,2,FALSE),0.005),"Mineur","Majeur"))))</f>
        <v/>
      </c>
    </row>
    <row r="529" spans="12:19" x14ac:dyDescent="0.25">
      <c r="L529" t="str">
        <f t="shared" si="40"/>
        <v/>
      </c>
      <c r="M529" t="str">
        <f>IF(AND(ISNUMBER(J529),ISNUMBER(K529)),IF(ABS(K529-J529)&lt;=MAX($AH3,ABS($AH4*I529)),"Concordant","Divergent"),"")</f>
        <v/>
      </c>
      <c r="O529" t="str">
        <f t="shared" si="41"/>
        <v/>
      </c>
      <c r="P529" t="str">
        <f t="shared" si="42"/>
        <v/>
      </c>
      <c r="Q529" t="str">
        <f t="shared" si="43"/>
        <v/>
      </c>
      <c r="R529" t="str">
        <f t="shared" si="44"/>
        <v/>
      </c>
      <c r="S529" t="str">
        <f>IF(OR(O529="",I529=""),"",IF(I529=0,IF(O529=0,"OK","Majeur"),IF(ABS((O529-I529)/I529)&lt;=IFERROR(VLOOKUP(G529,$AJ7:AK9,2,FALSE),0.005),"OK",IF(ABS((O529-I529)/I529)&lt;=2*IFERROR(VLOOKUP(G529,$AJ7:AK9,2,FALSE),0.005),"Mineur","Majeur"))))</f>
        <v/>
      </c>
    </row>
    <row r="530" spans="12:19" x14ac:dyDescent="0.25">
      <c r="L530" t="str">
        <f t="shared" si="40"/>
        <v/>
      </c>
      <c r="M530" t="str">
        <f>IF(AND(ISNUMBER(J530),ISNUMBER(K530)),IF(ABS(K530-J530)&lt;=MAX($AH3,ABS($AH4*I530)),"Concordant","Divergent"),"")</f>
        <v/>
      </c>
      <c r="O530" t="str">
        <f t="shared" si="41"/>
        <v/>
      </c>
      <c r="P530" t="str">
        <f t="shared" si="42"/>
        <v/>
      </c>
      <c r="Q530" t="str">
        <f t="shared" si="43"/>
        <v/>
      </c>
      <c r="R530" t="str">
        <f t="shared" si="44"/>
        <v/>
      </c>
      <c r="S530" t="str">
        <f>IF(OR(O530="",I530=""),"",IF(I530=0,IF(O530=0,"OK","Majeur"),IF(ABS((O530-I530)/I530)&lt;=IFERROR(VLOOKUP(G530,$AJ7:AK9,2,FALSE),0.005),"OK",IF(ABS((O530-I530)/I530)&lt;=2*IFERROR(VLOOKUP(G530,$AJ7:AK9,2,FALSE),0.005),"Mineur","Majeur"))))</f>
        <v/>
      </c>
    </row>
    <row r="531" spans="12:19" x14ac:dyDescent="0.25">
      <c r="L531" t="str">
        <f t="shared" si="40"/>
        <v/>
      </c>
      <c r="M531" t="str">
        <f>IF(AND(ISNUMBER(J531),ISNUMBER(K531)),IF(ABS(K531-J531)&lt;=MAX($AH3,ABS($AH4*I531)),"Concordant","Divergent"),"")</f>
        <v/>
      </c>
      <c r="O531" t="str">
        <f t="shared" si="41"/>
        <v/>
      </c>
      <c r="P531" t="str">
        <f t="shared" si="42"/>
        <v/>
      </c>
      <c r="Q531" t="str">
        <f t="shared" si="43"/>
        <v/>
      </c>
      <c r="R531" t="str">
        <f t="shared" si="44"/>
        <v/>
      </c>
      <c r="S531" t="str">
        <f>IF(OR(O531="",I531=""),"",IF(I531=0,IF(O531=0,"OK","Majeur"),IF(ABS((O531-I531)/I531)&lt;=IFERROR(VLOOKUP(G531,$AJ7:AK9,2,FALSE),0.005),"OK",IF(ABS((O531-I531)/I531)&lt;=2*IFERROR(VLOOKUP(G531,$AJ7:AK9,2,FALSE),0.005),"Mineur","Majeur"))))</f>
        <v/>
      </c>
    </row>
    <row r="532" spans="12:19" x14ac:dyDescent="0.25">
      <c r="L532" t="str">
        <f t="shared" si="40"/>
        <v/>
      </c>
      <c r="M532" t="str">
        <f>IF(AND(ISNUMBER(J532),ISNUMBER(K532)),IF(ABS(K532-J532)&lt;=MAX($AH3,ABS($AH4*I532)),"Concordant","Divergent"),"")</f>
        <v/>
      </c>
      <c r="O532" t="str">
        <f t="shared" si="41"/>
        <v/>
      </c>
      <c r="P532" t="str">
        <f t="shared" si="42"/>
        <v/>
      </c>
      <c r="Q532" t="str">
        <f t="shared" si="43"/>
        <v/>
      </c>
      <c r="R532" t="str">
        <f t="shared" si="44"/>
        <v/>
      </c>
      <c r="S532" t="str">
        <f>IF(OR(O532="",I532=""),"",IF(I532=0,IF(O532=0,"OK","Majeur"),IF(ABS((O532-I532)/I532)&lt;=IFERROR(VLOOKUP(G532,$AJ7:AK9,2,FALSE),0.005),"OK",IF(ABS((O532-I532)/I532)&lt;=2*IFERROR(VLOOKUP(G532,$AJ7:AK9,2,FALSE),0.005),"Mineur","Majeur"))))</f>
        <v/>
      </c>
    </row>
    <row r="533" spans="12:19" x14ac:dyDescent="0.25">
      <c r="L533" t="str">
        <f t="shared" si="40"/>
        <v/>
      </c>
      <c r="M533" t="str">
        <f>IF(AND(ISNUMBER(J533),ISNUMBER(K533)),IF(ABS(K533-J533)&lt;=MAX($AH3,ABS($AH4*I533)),"Concordant","Divergent"),"")</f>
        <v/>
      </c>
      <c r="O533" t="str">
        <f t="shared" si="41"/>
        <v/>
      </c>
      <c r="P533" t="str">
        <f t="shared" si="42"/>
        <v/>
      </c>
      <c r="Q533" t="str">
        <f t="shared" si="43"/>
        <v/>
      </c>
      <c r="R533" t="str">
        <f t="shared" si="44"/>
        <v/>
      </c>
      <c r="S533" t="str">
        <f>IF(OR(O533="",I533=""),"",IF(I533=0,IF(O533=0,"OK","Majeur"),IF(ABS((O533-I533)/I533)&lt;=IFERROR(VLOOKUP(G533,$AJ7:AK9,2,FALSE),0.005),"OK",IF(ABS((O533-I533)/I533)&lt;=2*IFERROR(VLOOKUP(G533,$AJ7:AK9,2,FALSE),0.005),"Mineur","Majeur"))))</f>
        <v/>
      </c>
    </row>
    <row r="534" spans="12:19" x14ac:dyDescent="0.25">
      <c r="L534" t="str">
        <f t="shared" si="40"/>
        <v/>
      </c>
      <c r="M534" t="str">
        <f>IF(AND(ISNUMBER(J534),ISNUMBER(K534)),IF(ABS(K534-J534)&lt;=MAX($AH3,ABS($AH4*I534)),"Concordant","Divergent"),"")</f>
        <v/>
      </c>
      <c r="O534" t="str">
        <f t="shared" si="41"/>
        <v/>
      </c>
      <c r="P534" t="str">
        <f t="shared" si="42"/>
        <v/>
      </c>
      <c r="Q534" t="str">
        <f t="shared" si="43"/>
        <v/>
      </c>
      <c r="R534" t="str">
        <f t="shared" si="44"/>
        <v/>
      </c>
      <c r="S534" t="str">
        <f>IF(OR(O534="",I534=""),"",IF(I534=0,IF(O534=0,"OK","Majeur"),IF(ABS((O534-I534)/I534)&lt;=IFERROR(VLOOKUP(G534,$AJ7:AK9,2,FALSE),0.005),"OK",IF(ABS((O534-I534)/I534)&lt;=2*IFERROR(VLOOKUP(G534,$AJ7:AK9,2,FALSE),0.005),"Mineur","Majeur"))))</f>
        <v/>
      </c>
    </row>
    <row r="535" spans="12:19" x14ac:dyDescent="0.25">
      <c r="L535" t="str">
        <f t="shared" si="40"/>
        <v/>
      </c>
      <c r="M535" t="str">
        <f>IF(AND(ISNUMBER(J535),ISNUMBER(K535)),IF(ABS(K535-J535)&lt;=MAX($AH3,ABS($AH4*I535)),"Concordant","Divergent"),"")</f>
        <v/>
      </c>
      <c r="O535" t="str">
        <f t="shared" si="41"/>
        <v/>
      </c>
      <c r="P535" t="str">
        <f t="shared" si="42"/>
        <v/>
      </c>
      <c r="Q535" t="str">
        <f t="shared" si="43"/>
        <v/>
      </c>
      <c r="R535" t="str">
        <f t="shared" si="44"/>
        <v/>
      </c>
      <c r="S535" t="str">
        <f>IF(OR(O535="",I535=""),"",IF(I535=0,IF(O535=0,"OK","Majeur"),IF(ABS((O535-I535)/I535)&lt;=IFERROR(VLOOKUP(G535,$AJ7:AK9,2,FALSE),0.005),"OK",IF(ABS((O535-I535)/I535)&lt;=2*IFERROR(VLOOKUP(G535,$AJ7:AK9,2,FALSE),0.005),"Mineur","Majeur"))))</f>
        <v/>
      </c>
    </row>
    <row r="536" spans="12:19" x14ac:dyDescent="0.25">
      <c r="L536" t="str">
        <f t="shared" si="40"/>
        <v/>
      </c>
      <c r="M536" t="str">
        <f>IF(AND(ISNUMBER(J536),ISNUMBER(K536)),IF(ABS(K536-J536)&lt;=MAX($AH3,ABS($AH4*I536)),"Concordant","Divergent"),"")</f>
        <v/>
      </c>
      <c r="O536" t="str">
        <f t="shared" si="41"/>
        <v/>
      </c>
      <c r="P536" t="str">
        <f t="shared" si="42"/>
        <v/>
      </c>
      <c r="Q536" t="str">
        <f t="shared" si="43"/>
        <v/>
      </c>
      <c r="R536" t="str">
        <f t="shared" si="44"/>
        <v/>
      </c>
      <c r="S536" t="str">
        <f>IF(OR(O536="",I536=""),"",IF(I536=0,IF(O536=0,"OK","Majeur"),IF(ABS((O536-I536)/I536)&lt;=IFERROR(VLOOKUP(G536,$AJ7:AK9,2,FALSE),0.005),"OK",IF(ABS((O536-I536)/I536)&lt;=2*IFERROR(VLOOKUP(G536,$AJ7:AK9,2,FALSE),0.005),"Mineur","Majeur"))))</f>
        <v/>
      </c>
    </row>
    <row r="537" spans="12:19" x14ac:dyDescent="0.25">
      <c r="L537" t="str">
        <f t="shared" si="40"/>
        <v/>
      </c>
      <c r="M537" t="str">
        <f>IF(AND(ISNUMBER(J537),ISNUMBER(K537)),IF(ABS(K537-J537)&lt;=MAX($AH3,ABS($AH4*I537)),"Concordant","Divergent"),"")</f>
        <v/>
      </c>
      <c r="O537" t="str">
        <f t="shared" si="41"/>
        <v/>
      </c>
      <c r="P537" t="str">
        <f t="shared" si="42"/>
        <v/>
      </c>
      <c r="Q537" t="str">
        <f t="shared" si="43"/>
        <v/>
      </c>
      <c r="R537" t="str">
        <f t="shared" si="44"/>
        <v/>
      </c>
      <c r="S537" t="str">
        <f>IF(OR(O537="",I537=""),"",IF(I537=0,IF(O537=0,"OK","Majeur"),IF(ABS((O537-I537)/I537)&lt;=IFERROR(VLOOKUP(G537,$AJ7:AK9,2,FALSE),0.005),"OK",IF(ABS((O537-I537)/I537)&lt;=2*IFERROR(VLOOKUP(G537,$AJ7:AK9,2,FALSE),0.005),"Mineur","Majeur"))))</f>
        <v/>
      </c>
    </row>
    <row r="538" spans="12:19" x14ac:dyDescent="0.25">
      <c r="L538" t="str">
        <f t="shared" si="40"/>
        <v/>
      </c>
      <c r="M538" t="str">
        <f>IF(AND(ISNUMBER(J538),ISNUMBER(K538)),IF(ABS(K538-J538)&lt;=MAX($AH3,ABS($AH4*I538)),"Concordant","Divergent"),"")</f>
        <v/>
      </c>
      <c r="O538" t="str">
        <f t="shared" si="41"/>
        <v/>
      </c>
      <c r="P538" t="str">
        <f t="shared" si="42"/>
        <v/>
      </c>
      <c r="Q538" t="str">
        <f t="shared" si="43"/>
        <v/>
      </c>
      <c r="R538" t="str">
        <f t="shared" si="44"/>
        <v/>
      </c>
      <c r="S538" t="str">
        <f>IF(OR(O538="",I538=""),"",IF(I538=0,IF(O538=0,"OK","Majeur"),IF(ABS((O538-I538)/I538)&lt;=IFERROR(VLOOKUP(G538,$AJ7:AK9,2,FALSE),0.005),"OK",IF(ABS((O538-I538)/I538)&lt;=2*IFERROR(VLOOKUP(G538,$AJ7:AK9,2,FALSE),0.005),"Mineur","Majeur"))))</f>
        <v/>
      </c>
    </row>
    <row r="539" spans="12:19" x14ac:dyDescent="0.25">
      <c r="L539" t="str">
        <f t="shared" si="40"/>
        <v/>
      </c>
      <c r="M539" t="str">
        <f>IF(AND(ISNUMBER(J539),ISNUMBER(K539)),IF(ABS(K539-J539)&lt;=MAX($AH3,ABS($AH4*I539)),"Concordant","Divergent"),"")</f>
        <v/>
      </c>
      <c r="O539" t="str">
        <f t="shared" si="41"/>
        <v/>
      </c>
      <c r="P539" t="str">
        <f t="shared" si="42"/>
        <v/>
      </c>
      <c r="Q539" t="str">
        <f t="shared" si="43"/>
        <v/>
      </c>
      <c r="R539" t="str">
        <f t="shared" si="44"/>
        <v/>
      </c>
      <c r="S539" t="str">
        <f>IF(OR(O539="",I539=""),"",IF(I539=0,IF(O539=0,"OK","Majeur"),IF(ABS((O539-I539)/I539)&lt;=IFERROR(VLOOKUP(G539,$AJ7:AK9,2,FALSE),0.005),"OK",IF(ABS((O539-I539)/I539)&lt;=2*IFERROR(VLOOKUP(G539,$AJ7:AK9,2,FALSE),0.005),"Mineur","Majeur"))))</f>
        <v/>
      </c>
    </row>
    <row r="540" spans="12:19" x14ac:dyDescent="0.25">
      <c r="L540" t="str">
        <f t="shared" si="40"/>
        <v/>
      </c>
      <c r="M540" t="str">
        <f>IF(AND(ISNUMBER(J540),ISNUMBER(K540)),IF(ABS(K540-J540)&lt;=MAX($AH3,ABS($AH4*I540)),"Concordant","Divergent"),"")</f>
        <v/>
      </c>
      <c r="O540" t="str">
        <f t="shared" si="41"/>
        <v/>
      </c>
      <c r="P540" t="str">
        <f t="shared" si="42"/>
        <v/>
      </c>
      <c r="Q540" t="str">
        <f t="shared" si="43"/>
        <v/>
      </c>
      <c r="R540" t="str">
        <f t="shared" si="44"/>
        <v/>
      </c>
      <c r="S540" t="str">
        <f>IF(OR(O540="",I540=""),"",IF(I540=0,IF(O540=0,"OK","Majeur"),IF(ABS((O540-I540)/I540)&lt;=IFERROR(VLOOKUP(G540,$AJ7:AK9,2,FALSE),0.005),"OK",IF(ABS((O540-I540)/I540)&lt;=2*IFERROR(VLOOKUP(G540,$AJ7:AK9,2,FALSE),0.005),"Mineur","Majeur"))))</f>
        <v/>
      </c>
    </row>
    <row r="541" spans="12:19" x14ac:dyDescent="0.25">
      <c r="L541" t="str">
        <f t="shared" si="40"/>
        <v/>
      </c>
      <c r="M541" t="str">
        <f>IF(AND(ISNUMBER(J541),ISNUMBER(K541)),IF(ABS(K541-J541)&lt;=MAX($AH3,ABS($AH4*I541)),"Concordant","Divergent"),"")</f>
        <v/>
      </c>
      <c r="O541" t="str">
        <f t="shared" si="41"/>
        <v/>
      </c>
      <c r="P541" t="str">
        <f t="shared" si="42"/>
        <v/>
      </c>
      <c r="Q541" t="str">
        <f t="shared" si="43"/>
        <v/>
      </c>
      <c r="R541" t="str">
        <f t="shared" si="44"/>
        <v/>
      </c>
      <c r="S541" t="str">
        <f>IF(OR(O541="",I541=""),"",IF(I541=0,IF(O541=0,"OK","Majeur"),IF(ABS((O541-I541)/I541)&lt;=IFERROR(VLOOKUP(G541,$AJ7:AK9,2,FALSE),0.005),"OK",IF(ABS((O541-I541)/I541)&lt;=2*IFERROR(VLOOKUP(G541,$AJ7:AK9,2,FALSE),0.005),"Mineur","Majeur"))))</f>
        <v/>
      </c>
    </row>
    <row r="542" spans="12:19" x14ac:dyDescent="0.25">
      <c r="L542" t="str">
        <f t="shared" si="40"/>
        <v/>
      </c>
      <c r="M542" t="str">
        <f>IF(AND(ISNUMBER(J542),ISNUMBER(K542)),IF(ABS(K542-J542)&lt;=MAX($AH3,ABS($AH4*I542)),"Concordant","Divergent"),"")</f>
        <v/>
      </c>
      <c r="O542" t="str">
        <f t="shared" si="41"/>
        <v/>
      </c>
      <c r="P542" t="str">
        <f t="shared" si="42"/>
        <v/>
      </c>
      <c r="Q542" t="str">
        <f t="shared" si="43"/>
        <v/>
      </c>
      <c r="R542" t="str">
        <f t="shared" si="44"/>
        <v/>
      </c>
      <c r="S542" t="str">
        <f>IF(OR(O542="",I542=""),"",IF(I542=0,IF(O542=0,"OK","Majeur"),IF(ABS((O542-I542)/I542)&lt;=IFERROR(VLOOKUP(G542,$AJ7:AK9,2,FALSE),0.005),"OK",IF(ABS((O542-I542)/I542)&lt;=2*IFERROR(VLOOKUP(G542,$AJ7:AK9,2,FALSE),0.005),"Mineur","Majeur"))))</f>
        <v/>
      </c>
    </row>
    <row r="543" spans="12:19" x14ac:dyDescent="0.25">
      <c r="L543" t="str">
        <f t="shared" si="40"/>
        <v/>
      </c>
      <c r="M543" t="str">
        <f>IF(AND(ISNUMBER(J543),ISNUMBER(K543)),IF(ABS(K543-J543)&lt;=MAX($AH3,ABS($AH4*I543)),"Concordant","Divergent"),"")</f>
        <v/>
      </c>
      <c r="O543" t="str">
        <f t="shared" si="41"/>
        <v/>
      </c>
      <c r="P543" t="str">
        <f t="shared" si="42"/>
        <v/>
      </c>
      <c r="Q543" t="str">
        <f t="shared" si="43"/>
        <v/>
      </c>
      <c r="R543" t="str">
        <f t="shared" si="44"/>
        <v/>
      </c>
      <c r="S543" t="str">
        <f>IF(OR(O543="",I543=""),"",IF(I543=0,IF(O543=0,"OK","Majeur"),IF(ABS((O543-I543)/I543)&lt;=IFERROR(VLOOKUP(G543,$AJ7:AK9,2,FALSE),0.005),"OK",IF(ABS((O543-I543)/I543)&lt;=2*IFERROR(VLOOKUP(G543,$AJ7:AK9,2,FALSE),0.005),"Mineur","Majeur"))))</f>
        <v/>
      </c>
    </row>
    <row r="544" spans="12:19" x14ac:dyDescent="0.25">
      <c r="L544" t="str">
        <f t="shared" si="40"/>
        <v/>
      </c>
      <c r="M544" t="str">
        <f>IF(AND(ISNUMBER(J544),ISNUMBER(K544)),IF(ABS(K544-J544)&lt;=MAX($AH3,ABS($AH4*I544)),"Concordant","Divergent"),"")</f>
        <v/>
      </c>
      <c r="O544" t="str">
        <f t="shared" si="41"/>
        <v/>
      </c>
      <c r="P544" t="str">
        <f t="shared" si="42"/>
        <v/>
      </c>
      <c r="Q544" t="str">
        <f t="shared" si="43"/>
        <v/>
      </c>
      <c r="R544" t="str">
        <f t="shared" si="44"/>
        <v/>
      </c>
      <c r="S544" t="str">
        <f>IF(OR(O544="",I544=""),"",IF(I544=0,IF(O544=0,"OK","Majeur"),IF(ABS((O544-I544)/I544)&lt;=IFERROR(VLOOKUP(G544,$AJ7:AK9,2,FALSE),0.005),"OK",IF(ABS((O544-I544)/I544)&lt;=2*IFERROR(VLOOKUP(G544,$AJ7:AK9,2,FALSE),0.005),"Mineur","Majeur"))))</f>
        <v/>
      </c>
    </row>
    <row r="545" spans="12:19" x14ac:dyDescent="0.25">
      <c r="L545" t="str">
        <f t="shared" si="40"/>
        <v/>
      </c>
      <c r="M545" t="str">
        <f>IF(AND(ISNUMBER(J545),ISNUMBER(K545)),IF(ABS(K545-J545)&lt;=MAX($AH3,ABS($AH4*I545)),"Concordant","Divergent"),"")</f>
        <v/>
      </c>
      <c r="O545" t="str">
        <f t="shared" si="41"/>
        <v/>
      </c>
      <c r="P545" t="str">
        <f t="shared" si="42"/>
        <v/>
      </c>
      <c r="Q545" t="str">
        <f t="shared" si="43"/>
        <v/>
      </c>
      <c r="R545" t="str">
        <f t="shared" si="44"/>
        <v/>
      </c>
      <c r="S545" t="str">
        <f>IF(OR(O545="",I545=""),"",IF(I545=0,IF(O545=0,"OK","Majeur"),IF(ABS((O545-I545)/I545)&lt;=IFERROR(VLOOKUP(G545,$AJ7:AK9,2,FALSE),0.005),"OK",IF(ABS((O545-I545)/I545)&lt;=2*IFERROR(VLOOKUP(G545,$AJ7:AK9,2,FALSE),0.005),"Mineur","Majeur"))))</f>
        <v/>
      </c>
    </row>
    <row r="546" spans="12:19" x14ac:dyDescent="0.25">
      <c r="L546" t="str">
        <f t="shared" si="40"/>
        <v/>
      </c>
      <c r="M546" t="str">
        <f>IF(AND(ISNUMBER(J546),ISNUMBER(K546)),IF(ABS(K546-J546)&lt;=MAX($AH3,ABS($AH4*I546)),"Concordant","Divergent"),"")</f>
        <v/>
      </c>
      <c r="O546" t="str">
        <f t="shared" si="41"/>
        <v/>
      </c>
      <c r="P546" t="str">
        <f t="shared" si="42"/>
        <v/>
      </c>
      <c r="Q546" t="str">
        <f t="shared" si="43"/>
        <v/>
      </c>
      <c r="R546" t="str">
        <f t="shared" si="44"/>
        <v/>
      </c>
      <c r="S546" t="str">
        <f>IF(OR(O546="",I546=""),"",IF(I546=0,IF(O546=0,"OK","Majeur"),IF(ABS((O546-I546)/I546)&lt;=IFERROR(VLOOKUP(G546,$AJ7:AK9,2,FALSE),0.005),"OK",IF(ABS((O546-I546)/I546)&lt;=2*IFERROR(VLOOKUP(G546,$AJ7:AK9,2,FALSE),0.005),"Mineur","Majeur"))))</f>
        <v/>
      </c>
    </row>
    <row r="547" spans="12:19" x14ac:dyDescent="0.25">
      <c r="L547" t="str">
        <f t="shared" si="40"/>
        <v/>
      </c>
      <c r="M547" t="str">
        <f>IF(AND(ISNUMBER(J547),ISNUMBER(K547)),IF(ABS(K547-J547)&lt;=MAX($AH3,ABS($AH4*I547)),"Concordant","Divergent"),"")</f>
        <v/>
      </c>
      <c r="O547" t="str">
        <f t="shared" si="41"/>
        <v/>
      </c>
      <c r="P547" t="str">
        <f t="shared" si="42"/>
        <v/>
      </c>
      <c r="Q547" t="str">
        <f t="shared" si="43"/>
        <v/>
      </c>
      <c r="R547" t="str">
        <f t="shared" si="44"/>
        <v/>
      </c>
      <c r="S547" t="str">
        <f>IF(OR(O547="",I547=""),"",IF(I547=0,IF(O547=0,"OK","Majeur"),IF(ABS((O547-I547)/I547)&lt;=IFERROR(VLOOKUP(G547,$AJ7:AK9,2,FALSE),0.005),"OK",IF(ABS((O547-I547)/I547)&lt;=2*IFERROR(VLOOKUP(G547,$AJ7:AK9,2,FALSE),0.005),"Mineur","Majeur"))))</f>
        <v/>
      </c>
    </row>
    <row r="548" spans="12:19" x14ac:dyDescent="0.25">
      <c r="L548" t="str">
        <f t="shared" si="40"/>
        <v/>
      </c>
      <c r="M548" t="str">
        <f>IF(AND(ISNUMBER(J548),ISNUMBER(K548)),IF(ABS(K548-J548)&lt;=MAX($AH3,ABS($AH4*I548)),"Concordant","Divergent"),"")</f>
        <v/>
      </c>
      <c r="O548" t="str">
        <f t="shared" si="41"/>
        <v/>
      </c>
      <c r="P548" t="str">
        <f t="shared" si="42"/>
        <v/>
      </c>
      <c r="Q548" t="str">
        <f t="shared" si="43"/>
        <v/>
      </c>
      <c r="R548" t="str">
        <f t="shared" si="44"/>
        <v/>
      </c>
      <c r="S548" t="str">
        <f>IF(OR(O548="",I548=""),"",IF(I548=0,IF(O548=0,"OK","Majeur"),IF(ABS((O548-I548)/I548)&lt;=IFERROR(VLOOKUP(G548,$AJ7:AK9,2,FALSE),0.005),"OK",IF(ABS((O548-I548)/I548)&lt;=2*IFERROR(VLOOKUP(G548,$AJ7:AK9,2,FALSE),0.005),"Mineur","Majeur"))))</f>
        <v/>
      </c>
    </row>
    <row r="549" spans="12:19" x14ac:dyDescent="0.25">
      <c r="L549" t="str">
        <f t="shared" si="40"/>
        <v/>
      </c>
      <c r="M549" t="str">
        <f>IF(AND(ISNUMBER(J549),ISNUMBER(K549)),IF(ABS(K549-J549)&lt;=MAX($AH3,ABS($AH4*I549)),"Concordant","Divergent"),"")</f>
        <v/>
      </c>
      <c r="O549" t="str">
        <f t="shared" si="41"/>
        <v/>
      </c>
      <c r="P549" t="str">
        <f t="shared" si="42"/>
        <v/>
      </c>
      <c r="Q549" t="str">
        <f t="shared" si="43"/>
        <v/>
      </c>
      <c r="R549" t="str">
        <f t="shared" si="44"/>
        <v/>
      </c>
      <c r="S549" t="str">
        <f>IF(OR(O549="",I549=""),"",IF(I549=0,IF(O549=0,"OK","Majeur"),IF(ABS((O549-I549)/I549)&lt;=IFERROR(VLOOKUP(G549,$AJ7:AK9,2,FALSE),0.005),"OK",IF(ABS((O549-I549)/I549)&lt;=2*IFERROR(VLOOKUP(G549,$AJ7:AK9,2,FALSE),0.005),"Mineur","Majeur"))))</f>
        <v/>
      </c>
    </row>
    <row r="550" spans="12:19" x14ac:dyDescent="0.25">
      <c r="L550" t="str">
        <f t="shared" si="40"/>
        <v/>
      </c>
      <c r="M550" t="str">
        <f>IF(AND(ISNUMBER(J550),ISNUMBER(K550)),IF(ABS(K550-J550)&lt;=MAX($AH3,ABS($AH4*I550)),"Concordant","Divergent"),"")</f>
        <v/>
      </c>
      <c r="O550" t="str">
        <f t="shared" si="41"/>
        <v/>
      </c>
      <c r="P550" t="str">
        <f t="shared" si="42"/>
        <v/>
      </c>
      <c r="Q550" t="str">
        <f t="shared" si="43"/>
        <v/>
      </c>
      <c r="R550" t="str">
        <f t="shared" si="44"/>
        <v/>
      </c>
      <c r="S550" t="str">
        <f>IF(OR(O550="",I550=""),"",IF(I550=0,IF(O550=0,"OK","Majeur"),IF(ABS((O550-I550)/I550)&lt;=IFERROR(VLOOKUP(G550,$AJ7:AK9,2,FALSE),0.005),"OK",IF(ABS((O550-I550)/I550)&lt;=2*IFERROR(VLOOKUP(G550,$AJ7:AK9,2,FALSE),0.005),"Mineur","Majeur"))))</f>
        <v/>
      </c>
    </row>
    <row r="551" spans="12:19" x14ac:dyDescent="0.25">
      <c r="L551" t="str">
        <f t="shared" si="40"/>
        <v/>
      </c>
      <c r="M551" t="str">
        <f>IF(AND(ISNUMBER(J551),ISNUMBER(K551)),IF(ABS(K551-J551)&lt;=MAX($AH3,ABS($AH4*I551)),"Concordant","Divergent"),"")</f>
        <v/>
      </c>
      <c r="O551" t="str">
        <f t="shared" si="41"/>
        <v/>
      </c>
      <c r="P551" t="str">
        <f t="shared" si="42"/>
        <v/>
      </c>
      <c r="Q551" t="str">
        <f t="shared" si="43"/>
        <v/>
      </c>
      <c r="R551" t="str">
        <f t="shared" si="44"/>
        <v/>
      </c>
      <c r="S551" t="str">
        <f>IF(OR(O551="",I551=""),"",IF(I551=0,IF(O551=0,"OK","Majeur"),IF(ABS((O551-I551)/I551)&lt;=IFERROR(VLOOKUP(G551,$AJ7:AK9,2,FALSE),0.005),"OK",IF(ABS((O551-I551)/I551)&lt;=2*IFERROR(VLOOKUP(G551,$AJ7:AK9,2,FALSE),0.005),"Mineur","Majeur"))))</f>
        <v/>
      </c>
    </row>
    <row r="552" spans="12:19" x14ac:dyDescent="0.25">
      <c r="L552" t="str">
        <f t="shared" si="40"/>
        <v/>
      </c>
      <c r="M552" t="str">
        <f>IF(AND(ISNUMBER(J552),ISNUMBER(K552)),IF(ABS(K552-J552)&lt;=MAX($AH3,ABS($AH4*I552)),"Concordant","Divergent"),"")</f>
        <v/>
      </c>
      <c r="O552" t="str">
        <f t="shared" si="41"/>
        <v/>
      </c>
      <c r="P552" t="str">
        <f t="shared" si="42"/>
        <v/>
      </c>
      <c r="Q552" t="str">
        <f t="shared" si="43"/>
        <v/>
      </c>
      <c r="R552" t="str">
        <f t="shared" si="44"/>
        <v/>
      </c>
      <c r="S552" t="str">
        <f>IF(OR(O552="",I552=""),"",IF(I552=0,IF(O552=0,"OK","Majeur"),IF(ABS((O552-I552)/I552)&lt;=IFERROR(VLOOKUP(G552,$AJ7:AK9,2,FALSE),0.005),"OK",IF(ABS((O552-I552)/I552)&lt;=2*IFERROR(VLOOKUP(G552,$AJ7:AK9,2,FALSE),0.005),"Mineur","Majeur"))))</f>
        <v/>
      </c>
    </row>
    <row r="553" spans="12:19" x14ac:dyDescent="0.25">
      <c r="L553" t="str">
        <f t="shared" si="40"/>
        <v/>
      </c>
      <c r="M553" t="str">
        <f>IF(AND(ISNUMBER(J553),ISNUMBER(K553)),IF(ABS(K553-J553)&lt;=MAX($AH3,ABS($AH4*I553)),"Concordant","Divergent"),"")</f>
        <v/>
      </c>
      <c r="O553" t="str">
        <f t="shared" si="41"/>
        <v/>
      </c>
      <c r="P553" t="str">
        <f t="shared" si="42"/>
        <v/>
      </c>
      <c r="Q553" t="str">
        <f t="shared" si="43"/>
        <v/>
      </c>
      <c r="R553" t="str">
        <f t="shared" si="44"/>
        <v/>
      </c>
      <c r="S553" t="str">
        <f>IF(OR(O553="",I553=""),"",IF(I553=0,IF(O553=0,"OK","Majeur"),IF(ABS((O553-I553)/I553)&lt;=IFERROR(VLOOKUP(G553,$AJ7:AK9,2,FALSE),0.005),"OK",IF(ABS((O553-I553)/I553)&lt;=2*IFERROR(VLOOKUP(G553,$AJ7:AK9,2,FALSE),0.005),"Mineur","Majeur"))))</f>
        <v/>
      </c>
    </row>
    <row r="554" spans="12:19" x14ac:dyDescent="0.25">
      <c r="L554" t="str">
        <f t="shared" si="40"/>
        <v/>
      </c>
      <c r="M554" t="str">
        <f>IF(AND(ISNUMBER(J554),ISNUMBER(K554)),IF(ABS(K554-J554)&lt;=MAX($AH3,ABS($AH4*I554)),"Concordant","Divergent"),"")</f>
        <v/>
      </c>
      <c r="O554" t="str">
        <f t="shared" si="41"/>
        <v/>
      </c>
      <c r="P554" t="str">
        <f t="shared" si="42"/>
        <v/>
      </c>
      <c r="Q554" t="str">
        <f t="shared" si="43"/>
        <v/>
      </c>
      <c r="R554" t="str">
        <f t="shared" si="44"/>
        <v/>
      </c>
      <c r="S554" t="str">
        <f>IF(OR(O554="",I554=""),"",IF(I554=0,IF(O554=0,"OK","Majeur"),IF(ABS((O554-I554)/I554)&lt;=IFERROR(VLOOKUP(G554,$AJ7:AK9,2,FALSE),0.005),"OK",IF(ABS((O554-I554)/I554)&lt;=2*IFERROR(VLOOKUP(G554,$AJ7:AK9,2,FALSE),0.005),"Mineur","Majeur"))))</f>
        <v/>
      </c>
    </row>
    <row r="555" spans="12:19" x14ac:dyDescent="0.25">
      <c r="L555" t="str">
        <f t="shared" si="40"/>
        <v/>
      </c>
      <c r="M555" t="str">
        <f>IF(AND(ISNUMBER(J555),ISNUMBER(K555)),IF(ABS(K555-J555)&lt;=MAX($AH3,ABS($AH4*I555)),"Concordant","Divergent"),"")</f>
        <v/>
      </c>
      <c r="O555" t="str">
        <f t="shared" si="41"/>
        <v/>
      </c>
      <c r="P555" t="str">
        <f t="shared" si="42"/>
        <v/>
      </c>
      <c r="Q555" t="str">
        <f t="shared" si="43"/>
        <v/>
      </c>
      <c r="R555" t="str">
        <f t="shared" si="44"/>
        <v/>
      </c>
      <c r="S555" t="str">
        <f>IF(OR(O555="",I555=""),"",IF(I555=0,IF(O555=0,"OK","Majeur"),IF(ABS((O555-I555)/I555)&lt;=IFERROR(VLOOKUP(G555,$AJ7:AK9,2,FALSE),0.005),"OK",IF(ABS((O555-I555)/I555)&lt;=2*IFERROR(VLOOKUP(G555,$AJ7:AK9,2,FALSE),0.005),"Mineur","Majeur"))))</f>
        <v/>
      </c>
    </row>
    <row r="556" spans="12:19" x14ac:dyDescent="0.25">
      <c r="L556" t="str">
        <f t="shared" si="40"/>
        <v/>
      </c>
      <c r="M556" t="str">
        <f>IF(AND(ISNUMBER(J556),ISNUMBER(K556)),IF(ABS(K556-J556)&lt;=MAX($AH3,ABS($AH4*I556)),"Concordant","Divergent"),"")</f>
        <v/>
      </c>
      <c r="O556" t="str">
        <f t="shared" si="41"/>
        <v/>
      </c>
      <c r="P556" t="str">
        <f t="shared" si="42"/>
        <v/>
      </c>
      <c r="Q556" t="str">
        <f t="shared" si="43"/>
        <v/>
      </c>
      <c r="R556" t="str">
        <f t="shared" si="44"/>
        <v/>
      </c>
      <c r="S556" t="str">
        <f>IF(OR(O556="",I556=""),"",IF(I556=0,IF(O556=0,"OK","Majeur"),IF(ABS((O556-I556)/I556)&lt;=IFERROR(VLOOKUP(G556,$AJ7:AK9,2,FALSE),0.005),"OK",IF(ABS((O556-I556)/I556)&lt;=2*IFERROR(VLOOKUP(G556,$AJ7:AK9,2,FALSE),0.005),"Mineur","Majeur"))))</f>
        <v/>
      </c>
    </row>
    <row r="557" spans="12:19" x14ac:dyDescent="0.25">
      <c r="L557" t="str">
        <f t="shared" si="40"/>
        <v/>
      </c>
      <c r="M557" t="str">
        <f>IF(AND(ISNUMBER(J557),ISNUMBER(K557)),IF(ABS(K557-J557)&lt;=MAX($AH3,ABS($AH4*I557)),"Concordant","Divergent"),"")</f>
        <v/>
      </c>
      <c r="O557" t="str">
        <f t="shared" si="41"/>
        <v/>
      </c>
      <c r="P557" t="str">
        <f t="shared" si="42"/>
        <v/>
      </c>
      <c r="Q557" t="str">
        <f t="shared" si="43"/>
        <v/>
      </c>
      <c r="R557" t="str">
        <f t="shared" si="44"/>
        <v/>
      </c>
      <c r="S557" t="str">
        <f>IF(OR(O557="",I557=""),"",IF(I557=0,IF(O557=0,"OK","Majeur"),IF(ABS((O557-I557)/I557)&lt;=IFERROR(VLOOKUP(G557,$AJ7:AK9,2,FALSE),0.005),"OK",IF(ABS((O557-I557)/I557)&lt;=2*IFERROR(VLOOKUP(G557,$AJ7:AK9,2,FALSE),0.005),"Mineur","Majeur"))))</f>
        <v/>
      </c>
    </row>
    <row r="558" spans="12:19" x14ac:dyDescent="0.25">
      <c r="L558" t="str">
        <f t="shared" si="40"/>
        <v/>
      </c>
      <c r="M558" t="str">
        <f>IF(AND(ISNUMBER(J558),ISNUMBER(K558)),IF(ABS(K558-J558)&lt;=MAX($AH3,ABS($AH4*I558)),"Concordant","Divergent"),"")</f>
        <v/>
      </c>
      <c r="O558" t="str">
        <f t="shared" si="41"/>
        <v/>
      </c>
      <c r="P558" t="str">
        <f t="shared" si="42"/>
        <v/>
      </c>
      <c r="Q558" t="str">
        <f t="shared" si="43"/>
        <v/>
      </c>
      <c r="R558" t="str">
        <f t="shared" si="44"/>
        <v/>
      </c>
      <c r="S558" t="str">
        <f>IF(OR(O558="",I558=""),"",IF(I558=0,IF(O558=0,"OK","Majeur"),IF(ABS((O558-I558)/I558)&lt;=IFERROR(VLOOKUP(G558,$AJ7:AK9,2,FALSE),0.005),"OK",IF(ABS((O558-I558)/I558)&lt;=2*IFERROR(VLOOKUP(G558,$AJ7:AK9,2,FALSE),0.005),"Mineur","Majeur"))))</f>
        <v/>
      </c>
    </row>
    <row r="559" spans="12:19" x14ac:dyDescent="0.25">
      <c r="L559" t="str">
        <f t="shared" si="40"/>
        <v/>
      </c>
      <c r="M559" t="str">
        <f>IF(AND(ISNUMBER(J559),ISNUMBER(K559)),IF(ABS(K559-J559)&lt;=MAX($AH3,ABS($AH4*I559)),"Concordant","Divergent"),"")</f>
        <v/>
      </c>
      <c r="O559" t="str">
        <f t="shared" si="41"/>
        <v/>
      </c>
      <c r="P559" t="str">
        <f t="shared" si="42"/>
        <v/>
      </c>
      <c r="Q559" t="str">
        <f t="shared" si="43"/>
        <v/>
      </c>
      <c r="R559" t="str">
        <f t="shared" si="44"/>
        <v/>
      </c>
      <c r="S559" t="str">
        <f>IF(OR(O559="",I559=""),"",IF(I559=0,IF(O559=0,"OK","Majeur"),IF(ABS((O559-I559)/I559)&lt;=IFERROR(VLOOKUP(G559,$AJ7:AK9,2,FALSE),0.005),"OK",IF(ABS((O559-I559)/I559)&lt;=2*IFERROR(VLOOKUP(G559,$AJ7:AK9,2,FALSE),0.005),"Mineur","Majeur"))))</f>
        <v/>
      </c>
    </row>
    <row r="560" spans="12:19" x14ac:dyDescent="0.25">
      <c r="L560" t="str">
        <f t="shared" si="40"/>
        <v/>
      </c>
      <c r="M560" t="str">
        <f>IF(AND(ISNUMBER(J560),ISNUMBER(K560)),IF(ABS(K560-J560)&lt;=MAX($AH3,ABS($AH4*I560)),"Concordant","Divergent"),"")</f>
        <v/>
      </c>
      <c r="O560" t="str">
        <f t="shared" si="41"/>
        <v/>
      </c>
      <c r="P560" t="str">
        <f t="shared" si="42"/>
        <v/>
      </c>
      <c r="Q560" t="str">
        <f t="shared" si="43"/>
        <v/>
      </c>
      <c r="R560" t="str">
        <f t="shared" si="44"/>
        <v/>
      </c>
      <c r="S560" t="str">
        <f>IF(OR(O560="",I560=""),"",IF(I560=0,IF(O560=0,"OK","Majeur"),IF(ABS((O560-I560)/I560)&lt;=IFERROR(VLOOKUP(G560,$AJ7:AK9,2,FALSE),0.005),"OK",IF(ABS((O560-I560)/I560)&lt;=2*IFERROR(VLOOKUP(G560,$AJ7:AK9,2,FALSE),0.005),"Mineur","Majeur"))))</f>
        <v/>
      </c>
    </row>
    <row r="561" spans="12:19" x14ac:dyDescent="0.25">
      <c r="L561" t="str">
        <f t="shared" si="40"/>
        <v/>
      </c>
      <c r="M561" t="str">
        <f>IF(AND(ISNUMBER(J561),ISNUMBER(K561)),IF(ABS(K561-J561)&lt;=MAX($AH3,ABS($AH4*I561)),"Concordant","Divergent"),"")</f>
        <v/>
      </c>
      <c r="O561" t="str">
        <f t="shared" si="41"/>
        <v/>
      </c>
      <c r="P561" t="str">
        <f t="shared" si="42"/>
        <v/>
      </c>
      <c r="Q561" t="str">
        <f t="shared" si="43"/>
        <v/>
      </c>
      <c r="R561" t="str">
        <f t="shared" si="44"/>
        <v/>
      </c>
      <c r="S561" t="str">
        <f>IF(OR(O561="",I561=""),"",IF(I561=0,IF(O561=0,"OK","Majeur"),IF(ABS((O561-I561)/I561)&lt;=IFERROR(VLOOKUP(G561,$AJ7:AK9,2,FALSE),0.005),"OK",IF(ABS((O561-I561)/I561)&lt;=2*IFERROR(VLOOKUP(G561,$AJ7:AK9,2,FALSE),0.005),"Mineur","Majeur"))))</f>
        <v/>
      </c>
    </row>
    <row r="562" spans="12:19" x14ac:dyDescent="0.25">
      <c r="L562" t="str">
        <f t="shared" si="40"/>
        <v/>
      </c>
      <c r="M562" t="str">
        <f>IF(AND(ISNUMBER(J562),ISNUMBER(K562)),IF(ABS(K562-J562)&lt;=MAX($AH3,ABS($AH4*I562)),"Concordant","Divergent"),"")</f>
        <v/>
      </c>
      <c r="O562" t="str">
        <f t="shared" si="41"/>
        <v/>
      </c>
      <c r="P562" t="str">
        <f t="shared" si="42"/>
        <v/>
      </c>
      <c r="Q562" t="str">
        <f t="shared" si="43"/>
        <v/>
      </c>
      <c r="R562" t="str">
        <f t="shared" si="44"/>
        <v/>
      </c>
      <c r="S562" t="str">
        <f>IF(OR(O562="",I562=""),"",IF(I562=0,IF(O562=0,"OK","Majeur"),IF(ABS((O562-I562)/I562)&lt;=IFERROR(VLOOKUP(G562,$AJ7:AK9,2,FALSE),0.005),"OK",IF(ABS((O562-I562)/I562)&lt;=2*IFERROR(VLOOKUP(G562,$AJ7:AK9,2,FALSE),0.005),"Mineur","Majeur"))))</f>
        <v/>
      </c>
    </row>
    <row r="563" spans="12:19" x14ac:dyDescent="0.25">
      <c r="L563" t="str">
        <f t="shared" si="40"/>
        <v/>
      </c>
      <c r="M563" t="str">
        <f>IF(AND(ISNUMBER(J563),ISNUMBER(K563)),IF(ABS(K563-J563)&lt;=MAX($AH3,ABS($AH4*I563)),"Concordant","Divergent"),"")</f>
        <v/>
      </c>
      <c r="O563" t="str">
        <f t="shared" si="41"/>
        <v/>
      </c>
      <c r="P563" t="str">
        <f t="shared" si="42"/>
        <v/>
      </c>
      <c r="Q563" t="str">
        <f t="shared" si="43"/>
        <v/>
      </c>
      <c r="R563" t="str">
        <f t="shared" si="44"/>
        <v/>
      </c>
      <c r="S563" t="str">
        <f>IF(OR(O563="",I563=""),"",IF(I563=0,IF(O563=0,"OK","Majeur"),IF(ABS((O563-I563)/I563)&lt;=IFERROR(VLOOKUP(G563,$AJ7:AK9,2,FALSE),0.005),"OK",IF(ABS((O563-I563)/I563)&lt;=2*IFERROR(VLOOKUP(G563,$AJ7:AK9,2,FALSE),0.005),"Mineur","Majeur"))))</f>
        <v/>
      </c>
    </row>
    <row r="564" spans="12:19" x14ac:dyDescent="0.25">
      <c r="L564" t="str">
        <f t="shared" si="40"/>
        <v/>
      </c>
      <c r="M564" t="str">
        <f>IF(AND(ISNUMBER(J564),ISNUMBER(K564)),IF(ABS(K564-J564)&lt;=MAX($AH3,ABS($AH4*I564)),"Concordant","Divergent"),"")</f>
        <v/>
      </c>
      <c r="O564" t="str">
        <f t="shared" si="41"/>
        <v/>
      </c>
      <c r="P564" t="str">
        <f t="shared" si="42"/>
        <v/>
      </c>
      <c r="Q564" t="str">
        <f t="shared" si="43"/>
        <v/>
      </c>
      <c r="R564" t="str">
        <f t="shared" si="44"/>
        <v/>
      </c>
      <c r="S564" t="str">
        <f>IF(OR(O564="",I564=""),"",IF(I564=0,IF(O564=0,"OK","Majeur"),IF(ABS((O564-I564)/I564)&lt;=IFERROR(VLOOKUP(G564,$AJ7:AK9,2,FALSE),0.005),"OK",IF(ABS((O564-I564)/I564)&lt;=2*IFERROR(VLOOKUP(G564,$AJ7:AK9,2,FALSE),0.005),"Mineur","Majeur"))))</f>
        <v/>
      </c>
    </row>
    <row r="565" spans="12:19" x14ac:dyDescent="0.25">
      <c r="L565" t="str">
        <f t="shared" si="40"/>
        <v/>
      </c>
      <c r="M565" t="str">
        <f>IF(AND(ISNUMBER(J565),ISNUMBER(K565)),IF(ABS(K565-J565)&lt;=MAX($AH3,ABS($AH4*I565)),"Concordant","Divergent"),"")</f>
        <v/>
      </c>
      <c r="O565" t="str">
        <f t="shared" si="41"/>
        <v/>
      </c>
      <c r="P565" t="str">
        <f t="shared" si="42"/>
        <v/>
      </c>
      <c r="Q565" t="str">
        <f t="shared" si="43"/>
        <v/>
      </c>
      <c r="R565" t="str">
        <f t="shared" si="44"/>
        <v/>
      </c>
      <c r="S565" t="str">
        <f>IF(OR(O565="",I565=""),"",IF(I565=0,IF(O565=0,"OK","Majeur"),IF(ABS((O565-I565)/I565)&lt;=IFERROR(VLOOKUP(G565,$AJ7:AK9,2,FALSE),0.005),"OK",IF(ABS((O565-I565)/I565)&lt;=2*IFERROR(VLOOKUP(G565,$AJ7:AK9,2,FALSE),0.005),"Mineur","Majeur"))))</f>
        <v/>
      </c>
    </row>
    <row r="566" spans="12:19" x14ac:dyDescent="0.25">
      <c r="L566" t="str">
        <f t="shared" si="40"/>
        <v/>
      </c>
      <c r="M566" t="str">
        <f>IF(AND(ISNUMBER(J566),ISNUMBER(K566)),IF(ABS(K566-J566)&lt;=MAX($AH3,ABS($AH4*I566)),"Concordant","Divergent"),"")</f>
        <v/>
      </c>
      <c r="O566" t="str">
        <f t="shared" si="41"/>
        <v/>
      </c>
      <c r="P566" t="str">
        <f t="shared" si="42"/>
        <v/>
      </c>
      <c r="Q566" t="str">
        <f t="shared" si="43"/>
        <v/>
      </c>
      <c r="R566" t="str">
        <f t="shared" si="44"/>
        <v/>
      </c>
      <c r="S566" t="str">
        <f>IF(OR(O566="",I566=""),"",IF(I566=0,IF(O566=0,"OK","Majeur"),IF(ABS((O566-I566)/I566)&lt;=IFERROR(VLOOKUP(G566,$AJ7:AK9,2,FALSE),0.005),"OK",IF(ABS((O566-I566)/I566)&lt;=2*IFERROR(VLOOKUP(G566,$AJ7:AK9,2,FALSE),0.005),"Mineur","Majeur"))))</f>
        <v/>
      </c>
    </row>
    <row r="567" spans="12:19" x14ac:dyDescent="0.25">
      <c r="L567" t="str">
        <f t="shared" si="40"/>
        <v/>
      </c>
      <c r="M567" t="str">
        <f>IF(AND(ISNUMBER(J567),ISNUMBER(K567)),IF(ABS(K567-J567)&lt;=MAX($AH3,ABS($AH4*I567)),"Concordant","Divergent"),"")</f>
        <v/>
      </c>
      <c r="O567" t="str">
        <f t="shared" si="41"/>
        <v/>
      </c>
      <c r="P567" t="str">
        <f t="shared" si="42"/>
        <v/>
      </c>
      <c r="Q567" t="str">
        <f t="shared" si="43"/>
        <v/>
      </c>
      <c r="R567" t="str">
        <f t="shared" si="44"/>
        <v/>
      </c>
      <c r="S567" t="str">
        <f>IF(OR(O567="",I567=""),"",IF(I567=0,IF(O567=0,"OK","Majeur"),IF(ABS((O567-I567)/I567)&lt;=IFERROR(VLOOKUP(G567,$AJ7:AK9,2,FALSE),0.005),"OK",IF(ABS((O567-I567)/I567)&lt;=2*IFERROR(VLOOKUP(G567,$AJ7:AK9,2,FALSE),0.005),"Mineur","Majeur"))))</f>
        <v/>
      </c>
    </row>
    <row r="568" spans="12:19" x14ac:dyDescent="0.25">
      <c r="L568" t="str">
        <f t="shared" si="40"/>
        <v/>
      </c>
      <c r="M568" t="str">
        <f>IF(AND(ISNUMBER(J568),ISNUMBER(K568)),IF(ABS(K568-J568)&lt;=MAX($AH3,ABS($AH4*I568)),"Concordant","Divergent"),"")</f>
        <v/>
      </c>
      <c r="O568" t="str">
        <f t="shared" si="41"/>
        <v/>
      </c>
      <c r="P568" t="str">
        <f t="shared" si="42"/>
        <v/>
      </c>
      <c r="Q568" t="str">
        <f t="shared" si="43"/>
        <v/>
      </c>
      <c r="R568" t="str">
        <f t="shared" si="44"/>
        <v/>
      </c>
      <c r="S568" t="str">
        <f>IF(OR(O568="",I568=""),"",IF(I568=0,IF(O568=0,"OK","Majeur"),IF(ABS((O568-I568)/I568)&lt;=IFERROR(VLOOKUP(G568,$AJ7:AK9,2,FALSE),0.005),"OK",IF(ABS((O568-I568)/I568)&lt;=2*IFERROR(VLOOKUP(G568,$AJ7:AK9,2,FALSE),0.005),"Mineur","Majeur"))))</f>
        <v/>
      </c>
    </row>
    <row r="569" spans="12:19" x14ac:dyDescent="0.25">
      <c r="L569" t="str">
        <f t="shared" si="40"/>
        <v/>
      </c>
      <c r="M569" t="str">
        <f>IF(AND(ISNUMBER(J569),ISNUMBER(K569)),IF(ABS(K569-J569)&lt;=MAX($AH3,ABS($AH4*I569)),"Concordant","Divergent"),"")</f>
        <v/>
      </c>
      <c r="O569" t="str">
        <f t="shared" si="41"/>
        <v/>
      </c>
      <c r="P569" t="str">
        <f t="shared" si="42"/>
        <v/>
      </c>
      <c r="Q569" t="str">
        <f t="shared" si="43"/>
        <v/>
      </c>
      <c r="R569" t="str">
        <f t="shared" si="44"/>
        <v/>
      </c>
      <c r="S569" t="str">
        <f>IF(OR(O569="",I569=""),"",IF(I569=0,IF(O569=0,"OK","Majeur"),IF(ABS((O569-I569)/I569)&lt;=IFERROR(VLOOKUP(G569,$AJ7:AK9,2,FALSE),0.005),"OK",IF(ABS((O569-I569)/I569)&lt;=2*IFERROR(VLOOKUP(G569,$AJ7:AK9,2,FALSE),0.005),"Mineur","Majeur"))))</f>
        <v/>
      </c>
    </row>
    <row r="570" spans="12:19" x14ac:dyDescent="0.25">
      <c r="L570" t="str">
        <f t="shared" si="40"/>
        <v/>
      </c>
      <c r="M570" t="str">
        <f>IF(AND(ISNUMBER(J570),ISNUMBER(K570)),IF(ABS(K570-J570)&lt;=MAX($AH3,ABS($AH4*I570)),"Concordant","Divergent"),"")</f>
        <v/>
      </c>
      <c r="O570" t="str">
        <f t="shared" si="41"/>
        <v/>
      </c>
      <c r="P570" t="str">
        <f t="shared" si="42"/>
        <v/>
      </c>
      <c r="Q570" t="str">
        <f t="shared" si="43"/>
        <v/>
      </c>
      <c r="R570" t="str">
        <f t="shared" si="44"/>
        <v/>
      </c>
      <c r="S570" t="str">
        <f>IF(OR(O570="",I570=""),"",IF(I570=0,IF(O570=0,"OK","Majeur"),IF(ABS((O570-I570)/I570)&lt;=IFERROR(VLOOKUP(G570,$AJ7:AK9,2,FALSE),0.005),"OK",IF(ABS((O570-I570)/I570)&lt;=2*IFERROR(VLOOKUP(G570,$AJ7:AK9,2,FALSE),0.005),"Mineur","Majeur"))))</f>
        <v/>
      </c>
    </row>
    <row r="571" spans="12:19" x14ac:dyDescent="0.25">
      <c r="L571" t="str">
        <f t="shared" si="40"/>
        <v/>
      </c>
      <c r="M571" t="str">
        <f>IF(AND(ISNUMBER(J571),ISNUMBER(K571)),IF(ABS(K571-J571)&lt;=MAX($AH3,ABS($AH4*I571)),"Concordant","Divergent"),"")</f>
        <v/>
      </c>
      <c r="O571" t="str">
        <f t="shared" si="41"/>
        <v/>
      </c>
      <c r="P571" t="str">
        <f t="shared" si="42"/>
        <v/>
      </c>
      <c r="Q571" t="str">
        <f t="shared" si="43"/>
        <v/>
      </c>
      <c r="R571" t="str">
        <f t="shared" si="44"/>
        <v/>
      </c>
      <c r="S571" t="str">
        <f>IF(OR(O571="",I571=""),"",IF(I571=0,IF(O571=0,"OK","Majeur"),IF(ABS((O571-I571)/I571)&lt;=IFERROR(VLOOKUP(G571,$AJ7:AK9,2,FALSE),0.005),"OK",IF(ABS((O571-I571)/I571)&lt;=2*IFERROR(VLOOKUP(G571,$AJ7:AK9,2,FALSE),0.005),"Mineur","Majeur"))))</f>
        <v/>
      </c>
    </row>
    <row r="572" spans="12:19" x14ac:dyDescent="0.25">
      <c r="L572" t="str">
        <f t="shared" si="40"/>
        <v/>
      </c>
      <c r="M572" t="str">
        <f>IF(AND(ISNUMBER(J572),ISNUMBER(K572)),IF(ABS(K572-J572)&lt;=MAX($AH3,ABS($AH4*I572)),"Concordant","Divergent"),"")</f>
        <v/>
      </c>
      <c r="O572" t="str">
        <f t="shared" si="41"/>
        <v/>
      </c>
      <c r="P572" t="str">
        <f t="shared" si="42"/>
        <v/>
      </c>
      <c r="Q572" t="str">
        <f t="shared" si="43"/>
        <v/>
      </c>
      <c r="R572" t="str">
        <f t="shared" si="44"/>
        <v/>
      </c>
      <c r="S572" t="str">
        <f>IF(OR(O572="",I572=""),"",IF(I572=0,IF(O572=0,"OK","Majeur"),IF(ABS((O572-I572)/I572)&lt;=IFERROR(VLOOKUP(G572,$AJ7:AK9,2,FALSE),0.005),"OK",IF(ABS((O572-I572)/I572)&lt;=2*IFERROR(VLOOKUP(G572,$AJ7:AK9,2,FALSE),0.005),"Mineur","Majeur"))))</f>
        <v/>
      </c>
    </row>
    <row r="573" spans="12:19" x14ac:dyDescent="0.25">
      <c r="L573" t="str">
        <f t="shared" si="40"/>
        <v/>
      </c>
      <c r="M573" t="str">
        <f>IF(AND(ISNUMBER(J573),ISNUMBER(K573)),IF(ABS(K573-J573)&lt;=MAX($AH3,ABS($AH4*I573)),"Concordant","Divergent"),"")</f>
        <v/>
      </c>
      <c r="O573" t="str">
        <f t="shared" si="41"/>
        <v/>
      </c>
      <c r="P573" t="str">
        <f t="shared" si="42"/>
        <v/>
      </c>
      <c r="Q573" t="str">
        <f t="shared" si="43"/>
        <v/>
      </c>
      <c r="R573" t="str">
        <f t="shared" si="44"/>
        <v/>
      </c>
      <c r="S573" t="str">
        <f>IF(OR(O573="",I573=""),"",IF(I573=0,IF(O573=0,"OK","Majeur"),IF(ABS((O573-I573)/I573)&lt;=IFERROR(VLOOKUP(G573,$AJ7:AK9,2,FALSE),0.005),"OK",IF(ABS((O573-I573)/I573)&lt;=2*IFERROR(VLOOKUP(G573,$AJ7:AK9,2,FALSE),0.005),"Mineur","Majeur"))))</f>
        <v/>
      </c>
    </row>
    <row r="574" spans="12:19" x14ac:dyDescent="0.25">
      <c r="L574" t="str">
        <f t="shared" si="40"/>
        <v/>
      </c>
      <c r="M574" t="str">
        <f>IF(AND(ISNUMBER(J574),ISNUMBER(K574)),IF(ABS(K574-J574)&lt;=MAX($AH3,ABS($AH4*I574)),"Concordant","Divergent"),"")</f>
        <v/>
      </c>
      <c r="O574" t="str">
        <f t="shared" si="41"/>
        <v/>
      </c>
      <c r="P574" t="str">
        <f t="shared" si="42"/>
        <v/>
      </c>
      <c r="Q574" t="str">
        <f t="shared" si="43"/>
        <v/>
      </c>
      <c r="R574" t="str">
        <f t="shared" si="44"/>
        <v/>
      </c>
      <c r="S574" t="str">
        <f>IF(OR(O574="",I574=""),"",IF(I574=0,IF(O574=0,"OK","Majeur"),IF(ABS((O574-I574)/I574)&lt;=IFERROR(VLOOKUP(G574,$AJ7:AK9,2,FALSE),0.005),"OK",IF(ABS((O574-I574)/I574)&lt;=2*IFERROR(VLOOKUP(G574,$AJ7:AK9,2,FALSE),0.005),"Mineur","Majeur"))))</f>
        <v/>
      </c>
    </row>
    <row r="575" spans="12:19" x14ac:dyDescent="0.25">
      <c r="L575" t="str">
        <f t="shared" si="40"/>
        <v/>
      </c>
      <c r="M575" t="str">
        <f>IF(AND(ISNUMBER(J575),ISNUMBER(K575)),IF(ABS(K575-J575)&lt;=MAX($AH3,ABS($AH4*I575)),"Concordant","Divergent"),"")</f>
        <v/>
      </c>
      <c r="O575" t="str">
        <f t="shared" si="41"/>
        <v/>
      </c>
      <c r="P575" t="str">
        <f t="shared" si="42"/>
        <v/>
      </c>
      <c r="Q575" t="str">
        <f t="shared" si="43"/>
        <v/>
      </c>
      <c r="R575" t="str">
        <f t="shared" si="44"/>
        <v/>
      </c>
      <c r="S575" t="str">
        <f>IF(OR(O575="",I575=""),"",IF(I575=0,IF(O575=0,"OK","Majeur"),IF(ABS((O575-I575)/I575)&lt;=IFERROR(VLOOKUP(G575,$AJ7:AK9,2,FALSE),0.005),"OK",IF(ABS((O575-I575)/I575)&lt;=2*IFERROR(VLOOKUP(G575,$AJ7:AK9,2,FALSE),0.005),"Mineur","Majeur"))))</f>
        <v/>
      </c>
    </row>
    <row r="576" spans="12:19" x14ac:dyDescent="0.25">
      <c r="L576" t="str">
        <f t="shared" si="40"/>
        <v/>
      </c>
      <c r="M576" t="str">
        <f>IF(AND(ISNUMBER(J576),ISNUMBER(K576)),IF(ABS(K576-J576)&lt;=MAX($AH3,ABS($AH4*I576)),"Concordant","Divergent"),"")</f>
        <v/>
      </c>
      <c r="O576" t="str">
        <f t="shared" si="41"/>
        <v/>
      </c>
      <c r="P576" t="str">
        <f t="shared" si="42"/>
        <v/>
      </c>
      <c r="Q576" t="str">
        <f t="shared" si="43"/>
        <v/>
      </c>
      <c r="R576" t="str">
        <f t="shared" si="44"/>
        <v/>
      </c>
      <c r="S576" t="str">
        <f>IF(OR(O576="",I576=""),"",IF(I576=0,IF(O576=0,"OK","Majeur"),IF(ABS((O576-I576)/I576)&lt;=IFERROR(VLOOKUP(G576,$AJ7:AK9,2,FALSE),0.005),"OK",IF(ABS((O576-I576)/I576)&lt;=2*IFERROR(VLOOKUP(G576,$AJ7:AK9,2,FALSE),0.005),"Mineur","Majeur"))))</f>
        <v/>
      </c>
    </row>
    <row r="577" spans="12:19" x14ac:dyDescent="0.25">
      <c r="L577" t="str">
        <f t="shared" si="40"/>
        <v/>
      </c>
      <c r="M577" t="str">
        <f>IF(AND(ISNUMBER(J577),ISNUMBER(K577)),IF(ABS(K577-J577)&lt;=MAX($AH3,ABS($AH4*I577)),"Concordant","Divergent"),"")</f>
        <v/>
      </c>
      <c r="O577" t="str">
        <f t="shared" si="41"/>
        <v/>
      </c>
      <c r="P577" t="str">
        <f t="shared" si="42"/>
        <v/>
      </c>
      <c r="Q577" t="str">
        <f t="shared" si="43"/>
        <v/>
      </c>
      <c r="R577" t="str">
        <f t="shared" si="44"/>
        <v/>
      </c>
      <c r="S577" t="str">
        <f>IF(OR(O577="",I577=""),"",IF(I577=0,IF(O577=0,"OK","Majeur"),IF(ABS((O577-I577)/I577)&lt;=IFERROR(VLOOKUP(G577,$AJ7:AK9,2,FALSE),0.005),"OK",IF(ABS((O577-I577)/I577)&lt;=2*IFERROR(VLOOKUP(G577,$AJ7:AK9,2,FALSE),0.005),"Mineur","Majeur"))))</f>
        <v/>
      </c>
    </row>
    <row r="578" spans="12:19" x14ac:dyDescent="0.25">
      <c r="L578" t="str">
        <f t="shared" si="40"/>
        <v/>
      </c>
      <c r="M578" t="str">
        <f>IF(AND(ISNUMBER(J578),ISNUMBER(K578)),IF(ABS(K578-J578)&lt;=MAX($AH3,ABS($AH4*I578)),"Concordant","Divergent"),"")</f>
        <v/>
      </c>
      <c r="O578" t="str">
        <f t="shared" si="41"/>
        <v/>
      </c>
      <c r="P578" t="str">
        <f t="shared" si="42"/>
        <v/>
      </c>
      <c r="Q578" t="str">
        <f t="shared" si="43"/>
        <v/>
      </c>
      <c r="R578" t="str">
        <f t="shared" si="44"/>
        <v/>
      </c>
      <c r="S578" t="str">
        <f>IF(OR(O578="",I578=""),"",IF(I578=0,IF(O578=0,"OK","Majeur"),IF(ABS((O578-I578)/I578)&lt;=IFERROR(VLOOKUP(G578,$AJ7:AK9,2,FALSE),0.005),"OK",IF(ABS((O578-I578)/I578)&lt;=2*IFERROR(VLOOKUP(G578,$AJ7:AK9,2,FALSE),0.005),"Mineur","Majeur"))))</f>
        <v/>
      </c>
    </row>
    <row r="579" spans="12:19" x14ac:dyDescent="0.25">
      <c r="L579" t="str">
        <f t="shared" ref="L579:L642" si="45">IF(AND(ISNUMBER(J579),ISNUMBER(K579)),K579-J579,"")</f>
        <v/>
      </c>
      <c r="M579" t="str">
        <f>IF(AND(ISNUMBER(J579),ISNUMBER(K579)),IF(ABS(K579-J579)&lt;=MAX($AH3,ABS($AH4*I579)),"Concordant","Divergent"),"")</f>
        <v/>
      </c>
      <c r="O579" t="str">
        <f t="shared" ref="O579:O642" si="46">IF(AND(ISNUMBER(J579),ISNUMBER(K579)),IF(M579="Concordant",ROUND(AVERAGE(J579,K579),3),IF(NOT(ISBLANK(N579)),N579,"")),IF(NOT(ISBLANK(N579)),N579,""))</f>
        <v/>
      </c>
      <c r="P579" t="str">
        <f t="shared" ref="P579:P642" si="47">IF(ISNUMBER(O579),O579-I579,"")</f>
        <v/>
      </c>
      <c r="Q579" t="str">
        <f t="shared" ref="Q579:Q642" si="48">IF(AND(ISNUMBER(P579),I579&lt;&gt;0),P579/I579,IF(AND(I579=0,ISNUMBER(O579)),1,""))</f>
        <v/>
      </c>
      <c r="R579" t="str">
        <f t="shared" ref="R579:R642" si="49">IF(ISNUMBER(P579),P579*H579,"")</f>
        <v/>
      </c>
      <c r="S579" t="str">
        <f>IF(OR(O579="",I579=""),"",IF(I579=0,IF(O579=0,"OK","Majeur"),IF(ABS((O579-I579)/I579)&lt;=IFERROR(VLOOKUP(G579,$AJ7:AK9,2,FALSE),0.005),"OK",IF(ABS((O579-I579)/I579)&lt;=2*IFERROR(VLOOKUP(G579,$AJ7:AK9,2,FALSE),0.005),"Mineur","Majeur"))))</f>
        <v/>
      </c>
    </row>
    <row r="580" spans="12:19" x14ac:dyDescent="0.25">
      <c r="L580" t="str">
        <f t="shared" si="45"/>
        <v/>
      </c>
      <c r="M580" t="str">
        <f>IF(AND(ISNUMBER(J580),ISNUMBER(K580)),IF(ABS(K580-J580)&lt;=MAX($AH3,ABS($AH4*I580)),"Concordant","Divergent"),"")</f>
        <v/>
      </c>
      <c r="O580" t="str">
        <f t="shared" si="46"/>
        <v/>
      </c>
      <c r="P580" t="str">
        <f t="shared" si="47"/>
        <v/>
      </c>
      <c r="Q580" t="str">
        <f t="shared" si="48"/>
        <v/>
      </c>
      <c r="R580" t="str">
        <f t="shared" si="49"/>
        <v/>
      </c>
      <c r="S580" t="str">
        <f>IF(OR(O580="",I580=""),"",IF(I580=0,IF(O580=0,"OK","Majeur"),IF(ABS((O580-I580)/I580)&lt;=IFERROR(VLOOKUP(G580,$AJ7:AK9,2,FALSE),0.005),"OK",IF(ABS((O580-I580)/I580)&lt;=2*IFERROR(VLOOKUP(G580,$AJ7:AK9,2,FALSE),0.005),"Mineur","Majeur"))))</f>
        <v/>
      </c>
    </row>
    <row r="581" spans="12:19" x14ac:dyDescent="0.25">
      <c r="L581" t="str">
        <f t="shared" si="45"/>
        <v/>
      </c>
      <c r="M581" t="str">
        <f>IF(AND(ISNUMBER(J581),ISNUMBER(K581)),IF(ABS(K581-J581)&lt;=MAX($AH3,ABS($AH4*I581)),"Concordant","Divergent"),"")</f>
        <v/>
      </c>
      <c r="O581" t="str">
        <f t="shared" si="46"/>
        <v/>
      </c>
      <c r="P581" t="str">
        <f t="shared" si="47"/>
        <v/>
      </c>
      <c r="Q581" t="str">
        <f t="shared" si="48"/>
        <v/>
      </c>
      <c r="R581" t="str">
        <f t="shared" si="49"/>
        <v/>
      </c>
      <c r="S581" t="str">
        <f>IF(OR(O581="",I581=""),"",IF(I581=0,IF(O581=0,"OK","Majeur"),IF(ABS((O581-I581)/I581)&lt;=IFERROR(VLOOKUP(G581,$AJ7:AK9,2,FALSE),0.005),"OK",IF(ABS((O581-I581)/I581)&lt;=2*IFERROR(VLOOKUP(G581,$AJ7:AK9,2,FALSE),0.005),"Mineur","Majeur"))))</f>
        <v/>
      </c>
    </row>
    <row r="582" spans="12:19" x14ac:dyDescent="0.25">
      <c r="L582" t="str">
        <f t="shared" si="45"/>
        <v/>
      </c>
      <c r="M582" t="str">
        <f>IF(AND(ISNUMBER(J582),ISNUMBER(K582)),IF(ABS(K582-J582)&lt;=MAX($AH3,ABS($AH4*I582)),"Concordant","Divergent"),"")</f>
        <v/>
      </c>
      <c r="O582" t="str">
        <f t="shared" si="46"/>
        <v/>
      </c>
      <c r="P582" t="str">
        <f t="shared" si="47"/>
        <v/>
      </c>
      <c r="Q582" t="str">
        <f t="shared" si="48"/>
        <v/>
      </c>
      <c r="R582" t="str">
        <f t="shared" si="49"/>
        <v/>
      </c>
      <c r="S582" t="str">
        <f>IF(OR(O582="",I582=""),"",IF(I582=0,IF(O582=0,"OK","Majeur"),IF(ABS((O582-I582)/I582)&lt;=IFERROR(VLOOKUP(G582,$AJ7:AK9,2,FALSE),0.005),"OK",IF(ABS((O582-I582)/I582)&lt;=2*IFERROR(VLOOKUP(G582,$AJ7:AK9,2,FALSE),0.005),"Mineur","Majeur"))))</f>
        <v/>
      </c>
    </row>
    <row r="583" spans="12:19" x14ac:dyDescent="0.25">
      <c r="L583" t="str">
        <f t="shared" si="45"/>
        <v/>
      </c>
      <c r="M583" t="str">
        <f>IF(AND(ISNUMBER(J583),ISNUMBER(K583)),IF(ABS(K583-J583)&lt;=MAX($AH3,ABS($AH4*I583)),"Concordant","Divergent"),"")</f>
        <v/>
      </c>
      <c r="O583" t="str">
        <f t="shared" si="46"/>
        <v/>
      </c>
      <c r="P583" t="str">
        <f t="shared" si="47"/>
        <v/>
      </c>
      <c r="Q583" t="str">
        <f t="shared" si="48"/>
        <v/>
      </c>
      <c r="R583" t="str">
        <f t="shared" si="49"/>
        <v/>
      </c>
      <c r="S583" t="str">
        <f>IF(OR(O583="",I583=""),"",IF(I583=0,IF(O583=0,"OK","Majeur"),IF(ABS((O583-I583)/I583)&lt;=IFERROR(VLOOKUP(G583,$AJ7:AK9,2,FALSE),0.005),"OK",IF(ABS((O583-I583)/I583)&lt;=2*IFERROR(VLOOKUP(G583,$AJ7:AK9,2,FALSE),0.005),"Mineur","Majeur"))))</f>
        <v/>
      </c>
    </row>
    <row r="584" spans="12:19" x14ac:dyDescent="0.25">
      <c r="L584" t="str">
        <f t="shared" si="45"/>
        <v/>
      </c>
      <c r="M584" t="str">
        <f>IF(AND(ISNUMBER(J584),ISNUMBER(K584)),IF(ABS(K584-J584)&lt;=MAX($AH3,ABS($AH4*I584)),"Concordant","Divergent"),"")</f>
        <v/>
      </c>
      <c r="O584" t="str">
        <f t="shared" si="46"/>
        <v/>
      </c>
      <c r="P584" t="str">
        <f t="shared" si="47"/>
        <v/>
      </c>
      <c r="Q584" t="str">
        <f t="shared" si="48"/>
        <v/>
      </c>
      <c r="R584" t="str">
        <f t="shared" si="49"/>
        <v/>
      </c>
      <c r="S584" t="str">
        <f>IF(OR(O584="",I584=""),"",IF(I584=0,IF(O584=0,"OK","Majeur"),IF(ABS((O584-I584)/I584)&lt;=IFERROR(VLOOKUP(G584,$AJ7:AK9,2,FALSE),0.005),"OK",IF(ABS((O584-I584)/I584)&lt;=2*IFERROR(VLOOKUP(G584,$AJ7:AK9,2,FALSE),0.005),"Mineur","Majeur"))))</f>
        <v/>
      </c>
    </row>
    <row r="585" spans="12:19" x14ac:dyDescent="0.25">
      <c r="L585" t="str">
        <f t="shared" si="45"/>
        <v/>
      </c>
      <c r="M585" t="str">
        <f>IF(AND(ISNUMBER(J585),ISNUMBER(K585)),IF(ABS(K585-J585)&lt;=MAX($AH3,ABS($AH4*I585)),"Concordant","Divergent"),"")</f>
        <v/>
      </c>
      <c r="O585" t="str">
        <f t="shared" si="46"/>
        <v/>
      </c>
      <c r="P585" t="str">
        <f t="shared" si="47"/>
        <v/>
      </c>
      <c r="Q585" t="str">
        <f t="shared" si="48"/>
        <v/>
      </c>
      <c r="R585" t="str">
        <f t="shared" si="49"/>
        <v/>
      </c>
      <c r="S585" t="str">
        <f>IF(OR(O585="",I585=""),"",IF(I585=0,IF(O585=0,"OK","Majeur"),IF(ABS((O585-I585)/I585)&lt;=IFERROR(VLOOKUP(G585,$AJ7:AK9,2,FALSE),0.005),"OK",IF(ABS((O585-I585)/I585)&lt;=2*IFERROR(VLOOKUP(G585,$AJ7:AK9,2,FALSE),0.005),"Mineur","Majeur"))))</f>
        <v/>
      </c>
    </row>
    <row r="586" spans="12:19" x14ac:dyDescent="0.25">
      <c r="L586" t="str">
        <f t="shared" si="45"/>
        <v/>
      </c>
      <c r="M586" t="str">
        <f>IF(AND(ISNUMBER(J586),ISNUMBER(K586)),IF(ABS(K586-J586)&lt;=MAX($AH3,ABS($AH4*I586)),"Concordant","Divergent"),"")</f>
        <v/>
      </c>
      <c r="O586" t="str">
        <f t="shared" si="46"/>
        <v/>
      </c>
      <c r="P586" t="str">
        <f t="shared" si="47"/>
        <v/>
      </c>
      <c r="Q586" t="str">
        <f t="shared" si="48"/>
        <v/>
      </c>
      <c r="R586" t="str">
        <f t="shared" si="49"/>
        <v/>
      </c>
      <c r="S586" t="str">
        <f>IF(OR(O586="",I586=""),"",IF(I586=0,IF(O586=0,"OK","Majeur"),IF(ABS((O586-I586)/I586)&lt;=IFERROR(VLOOKUP(G586,$AJ7:AK9,2,FALSE),0.005),"OK",IF(ABS((O586-I586)/I586)&lt;=2*IFERROR(VLOOKUP(G586,$AJ7:AK9,2,FALSE),0.005),"Mineur","Majeur"))))</f>
        <v/>
      </c>
    </row>
    <row r="587" spans="12:19" x14ac:dyDescent="0.25">
      <c r="L587" t="str">
        <f t="shared" si="45"/>
        <v/>
      </c>
      <c r="M587" t="str">
        <f>IF(AND(ISNUMBER(J587),ISNUMBER(K587)),IF(ABS(K587-J587)&lt;=MAX($AH3,ABS($AH4*I587)),"Concordant","Divergent"),"")</f>
        <v/>
      </c>
      <c r="O587" t="str">
        <f t="shared" si="46"/>
        <v/>
      </c>
      <c r="P587" t="str">
        <f t="shared" si="47"/>
        <v/>
      </c>
      <c r="Q587" t="str">
        <f t="shared" si="48"/>
        <v/>
      </c>
      <c r="R587" t="str">
        <f t="shared" si="49"/>
        <v/>
      </c>
      <c r="S587" t="str">
        <f>IF(OR(O587="",I587=""),"",IF(I587=0,IF(O587=0,"OK","Majeur"),IF(ABS((O587-I587)/I587)&lt;=IFERROR(VLOOKUP(G587,$AJ7:AK9,2,FALSE),0.005),"OK",IF(ABS((O587-I587)/I587)&lt;=2*IFERROR(VLOOKUP(G587,$AJ7:AK9,2,FALSE),0.005),"Mineur","Majeur"))))</f>
        <v/>
      </c>
    </row>
    <row r="588" spans="12:19" x14ac:dyDescent="0.25">
      <c r="L588" t="str">
        <f t="shared" si="45"/>
        <v/>
      </c>
      <c r="M588" t="str">
        <f>IF(AND(ISNUMBER(J588),ISNUMBER(K588)),IF(ABS(K588-J588)&lt;=MAX($AH3,ABS($AH4*I588)),"Concordant","Divergent"),"")</f>
        <v/>
      </c>
      <c r="O588" t="str">
        <f t="shared" si="46"/>
        <v/>
      </c>
      <c r="P588" t="str">
        <f t="shared" si="47"/>
        <v/>
      </c>
      <c r="Q588" t="str">
        <f t="shared" si="48"/>
        <v/>
      </c>
      <c r="R588" t="str">
        <f t="shared" si="49"/>
        <v/>
      </c>
      <c r="S588" t="str">
        <f>IF(OR(O588="",I588=""),"",IF(I588=0,IF(O588=0,"OK","Majeur"),IF(ABS((O588-I588)/I588)&lt;=IFERROR(VLOOKUP(G588,$AJ7:AK9,2,FALSE),0.005),"OK",IF(ABS((O588-I588)/I588)&lt;=2*IFERROR(VLOOKUP(G588,$AJ7:AK9,2,FALSE),0.005),"Mineur","Majeur"))))</f>
        <v/>
      </c>
    </row>
    <row r="589" spans="12:19" x14ac:dyDescent="0.25">
      <c r="L589" t="str">
        <f t="shared" si="45"/>
        <v/>
      </c>
      <c r="M589" t="str">
        <f>IF(AND(ISNUMBER(J589),ISNUMBER(K589)),IF(ABS(K589-J589)&lt;=MAX($AH3,ABS($AH4*I589)),"Concordant","Divergent"),"")</f>
        <v/>
      </c>
      <c r="O589" t="str">
        <f t="shared" si="46"/>
        <v/>
      </c>
      <c r="P589" t="str">
        <f t="shared" si="47"/>
        <v/>
      </c>
      <c r="Q589" t="str">
        <f t="shared" si="48"/>
        <v/>
      </c>
      <c r="R589" t="str">
        <f t="shared" si="49"/>
        <v/>
      </c>
      <c r="S589" t="str">
        <f>IF(OR(O589="",I589=""),"",IF(I589=0,IF(O589=0,"OK","Majeur"),IF(ABS((O589-I589)/I589)&lt;=IFERROR(VLOOKUP(G589,$AJ7:AK9,2,FALSE),0.005),"OK",IF(ABS((O589-I589)/I589)&lt;=2*IFERROR(VLOOKUP(G589,$AJ7:AK9,2,FALSE),0.005),"Mineur","Majeur"))))</f>
        <v/>
      </c>
    </row>
    <row r="590" spans="12:19" x14ac:dyDescent="0.25">
      <c r="L590" t="str">
        <f t="shared" si="45"/>
        <v/>
      </c>
      <c r="M590" t="str">
        <f>IF(AND(ISNUMBER(J590),ISNUMBER(K590)),IF(ABS(K590-J590)&lt;=MAX($AH3,ABS($AH4*I590)),"Concordant","Divergent"),"")</f>
        <v/>
      </c>
      <c r="O590" t="str">
        <f t="shared" si="46"/>
        <v/>
      </c>
      <c r="P590" t="str">
        <f t="shared" si="47"/>
        <v/>
      </c>
      <c r="Q590" t="str">
        <f t="shared" si="48"/>
        <v/>
      </c>
      <c r="R590" t="str">
        <f t="shared" si="49"/>
        <v/>
      </c>
      <c r="S590" t="str">
        <f>IF(OR(O590="",I590=""),"",IF(I590=0,IF(O590=0,"OK","Majeur"),IF(ABS((O590-I590)/I590)&lt;=IFERROR(VLOOKUP(G590,$AJ7:AK9,2,FALSE),0.005),"OK",IF(ABS((O590-I590)/I590)&lt;=2*IFERROR(VLOOKUP(G590,$AJ7:AK9,2,FALSE),0.005),"Mineur","Majeur"))))</f>
        <v/>
      </c>
    </row>
    <row r="591" spans="12:19" x14ac:dyDescent="0.25">
      <c r="L591" t="str">
        <f t="shared" si="45"/>
        <v/>
      </c>
      <c r="M591" t="str">
        <f>IF(AND(ISNUMBER(J591),ISNUMBER(K591)),IF(ABS(K591-J591)&lt;=MAX($AH3,ABS($AH4*I591)),"Concordant","Divergent"),"")</f>
        <v/>
      </c>
      <c r="O591" t="str">
        <f t="shared" si="46"/>
        <v/>
      </c>
      <c r="P591" t="str">
        <f t="shared" si="47"/>
        <v/>
      </c>
      <c r="Q591" t="str">
        <f t="shared" si="48"/>
        <v/>
      </c>
      <c r="R591" t="str">
        <f t="shared" si="49"/>
        <v/>
      </c>
      <c r="S591" t="str">
        <f>IF(OR(O591="",I591=""),"",IF(I591=0,IF(O591=0,"OK","Majeur"),IF(ABS((O591-I591)/I591)&lt;=IFERROR(VLOOKUP(G591,$AJ7:AK9,2,FALSE),0.005),"OK",IF(ABS((O591-I591)/I591)&lt;=2*IFERROR(VLOOKUP(G591,$AJ7:AK9,2,FALSE),0.005),"Mineur","Majeur"))))</f>
        <v/>
      </c>
    </row>
    <row r="592" spans="12:19" x14ac:dyDescent="0.25">
      <c r="L592" t="str">
        <f t="shared" si="45"/>
        <v/>
      </c>
      <c r="M592" t="str">
        <f>IF(AND(ISNUMBER(J592),ISNUMBER(K592)),IF(ABS(K592-J592)&lt;=MAX($AH3,ABS($AH4*I592)),"Concordant","Divergent"),"")</f>
        <v/>
      </c>
      <c r="O592" t="str">
        <f t="shared" si="46"/>
        <v/>
      </c>
      <c r="P592" t="str">
        <f t="shared" si="47"/>
        <v/>
      </c>
      <c r="Q592" t="str">
        <f t="shared" si="48"/>
        <v/>
      </c>
      <c r="R592" t="str">
        <f t="shared" si="49"/>
        <v/>
      </c>
      <c r="S592" t="str">
        <f>IF(OR(O592="",I592=""),"",IF(I592=0,IF(O592=0,"OK","Majeur"),IF(ABS((O592-I592)/I592)&lt;=IFERROR(VLOOKUP(G592,$AJ7:AK9,2,FALSE),0.005),"OK",IF(ABS((O592-I592)/I592)&lt;=2*IFERROR(VLOOKUP(G592,$AJ7:AK9,2,FALSE),0.005),"Mineur","Majeur"))))</f>
        <v/>
      </c>
    </row>
    <row r="593" spans="12:19" x14ac:dyDescent="0.25">
      <c r="L593" t="str">
        <f t="shared" si="45"/>
        <v/>
      </c>
      <c r="M593" t="str">
        <f>IF(AND(ISNUMBER(J593),ISNUMBER(K593)),IF(ABS(K593-J593)&lt;=MAX($AH3,ABS($AH4*I593)),"Concordant","Divergent"),"")</f>
        <v/>
      </c>
      <c r="O593" t="str">
        <f t="shared" si="46"/>
        <v/>
      </c>
      <c r="P593" t="str">
        <f t="shared" si="47"/>
        <v/>
      </c>
      <c r="Q593" t="str">
        <f t="shared" si="48"/>
        <v/>
      </c>
      <c r="R593" t="str">
        <f t="shared" si="49"/>
        <v/>
      </c>
      <c r="S593" t="str">
        <f>IF(OR(O593="",I593=""),"",IF(I593=0,IF(O593=0,"OK","Majeur"),IF(ABS((O593-I593)/I593)&lt;=IFERROR(VLOOKUP(G593,$AJ7:AK9,2,FALSE),0.005),"OK",IF(ABS((O593-I593)/I593)&lt;=2*IFERROR(VLOOKUP(G593,$AJ7:AK9,2,FALSE),0.005),"Mineur","Majeur"))))</f>
        <v/>
      </c>
    </row>
    <row r="594" spans="12:19" x14ac:dyDescent="0.25">
      <c r="L594" t="str">
        <f t="shared" si="45"/>
        <v/>
      </c>
      <c r="M594" t="str">
        <f>IF(AND(ISNUMBER(J594),ISNUMBER(K594)),IF(ABS(K594-J594)&lt;=MAX($AH3,ABS($AH4*I594)),"Concordant","Divergent"),"")</f>
        <v/>
      </c>
      <c r="O594" t="str">
        <f t="shared" si="46"/>
        <v/>
      </c>
      <c r="P594" t="str">
        <f t="shared" si="47"/>
        <v/>
      </c>
      <c r="Q594" t="str">
        <f t="shared" si="48"/>
        <v/>
      </c>
      <c r="R594" t="str">
        <f t="shared" si="49"/>
        <v/>
      </c>
      <c r="S594" t="str">
        <f>IF(OR(O594="",I594=""),"",IF(I594=0,IF(O594=0,"OK","Majeur"),IF(ABS((O594-I594)/I594)&lt;=IFERROR(VLOOKUP(G594,$AJ7:AK9,2,FALSE),0.005),"OK",IF(ABS((O594-I594)/I594)&lt;=2*IFERROR(VLOOKUP(G594,$AJ7:AK9,2,FALSE),0.005),"Mineur","Majeur"))))</f>
        <v/>
      </c>
    </row>
    <row r="595" spans="12:19" x14ac:dyDescent="0.25">
      <c r="L595" t="str">
        <f t="shared" si="45"/>
        <v/>
      </c>
      <c r="M595" t="str">
        <f>IF(AND(ISNUMBER(J595),ISNUMBER(K595)),IF(ABS(K595-J595)&lt;=MAX($AH3,ABS($AH4*I595)),"Concordant","Divergent"),"")</f>
        <v/>
      </c>
      <c r="O595" t="str">
        <f t="shared" si="46"/>
        <v/>
      </c>
      <c r="P595" t="str">
        <f t="shared" si="47"/>
        <v/>
      </c>
      <c r="Q595" t="str">
        <f t="shared" si="48"/>
        <v/>
      </c>
      <c r="R595" t="str">
        <f t="shared" si="49"/>
        <v/>
      </c>
      <c r="S595" t="str">
        <f>IF(OR(O595="",I595=""),"",IF(I595=0,IF(O595=0,"OK","Majeur"),IF(ABS((O595-I595)/I595)&lt;=IFERROR(VLOOKUP(G595,$AJ7:AK9,2,FALSE),0.005),"OK",IF(ABS((O595-I595)/I595)&lt;=2*IFERROR(VLOOKUP(G595,$AJ7:AK9,2,FALSE),0.005),"Mineur","Majeur"))))</f>
        <v/>
      </c>
    </row>
    <row r="596" spans="12:19" x14ac:dyDescent="0.25">
      <c r="L596" t="str">
        <f t="shared" si="45"/>
        <v/>
      </c>
      <c r="M596" t="str">
        <f>IF(AND(ISNUMBER(J596),ISNUMBER(K596)),IF(ABS(K596-J596)&lt;=MAX($AH3,ABS($AH4*I596)),"Concordant","Divergent"),"")</f>
        <v/>
      </c>
      <c r="O596" t="str">
        <f t="shared" si="46"/>
        <v/>
      </c>
      <c r="P596" t="str">
        <f t="shared" si="47"/>
        <v/>
      </c>
      <c r="Q596" t="str">
        <f t="shared" si="48"/>
        <v/>
      </c>
      <c r="R596" t="str">
        <f t="shared" si="49"/>
        <v/>
      </c>
      <c r="S596" t="str">
        <f>IF(OR(O596="",I596=""),"",IF(I596=0,IF(O596=0,"OK","Majeur"),IF(ABS((O596-I596)/I596)&lt;=IFERROR(VLOOKUP(G596,$AJ7:AK9,2,FALSE),0.005),"OK",IF(ABS((O596-I596)/I596)&lt;=2*IFERROR(VLOOKUP(G596,$AJ7:AK9,2,FALSE),0.005),"Mineur","Majeur"))))</f>
        <v/>
      </c>
    </row>
    <row r="597" spans="12:19" x14ac:dyDescent="0.25">
      <c r="L597" t="str">
        <f t="shared" si="45"/>
        <v/>
      </c>
      <c r="M597" t="str">
        <f>IF(AND(ISNUMBER(J597),ISNUMBER(K597)),IF(ABS(K597-J597)&lt;=MAX($AH3,ABS($AH4*I597)),"Concordant","Divergent"),"")</f>
        <v/>
      </c>
      <c r="O597" t="str">
        <f t="shared" si="46"/>
        <v/>
      </c>
      <c r="P597" t="str">
        <f t="shared" si="47"/>
        <v/>
      </c>
      <c r="Q597" t="str">
        <f t="shared" si="48"/>
        <v/>
      </c>
      <c r="R597" t="str">
        <f t="shared" si="49"/>
        <v/>
      </c>
      <c r="S597" t="str">
        <f>IF(OR(O597="",I597=""),"",IF(I597=0,IF(O597=0,"OK","Majeur"),IF(ABS((O597-I597)/I597)&lt;=IFERROR(VLOOKUP(G597,$AJ7:AK9,2,FALSE),0.005),"OK",IF(ABS((O597-I597)/I597)&lt;=2*IFERROR(VLOOKUP(G597,$AJ7:AK9,2,FALSE),0.005),"Mineur","Majeur"))))</f>
        <v/>
      </c>
    </row>
    <row r="598" spans="12:19" x14ac:dyDescent="0.25">
      <c r="L598" t="str">
        <f t="shared" si="45"/>
        <v/>
      </c>
      <c r="M598" t="str">
        <f>IF(AND(ISNUMBER(J598),ISNUMBER(K598)),IF(ABS(K598-J598)&lt;=MAX($AH3,ABS($AH4*I598)),"Concordant","Divergent"),"")</f>
        <v/>
      </c>
      <c r="O598" t="str">
        <f t="shared" si="46"/>
        <v/>
      </c>
      <c r="P598" t="str">
        <f t="shared" si="47"/>
        <v/>
      </c>
      <c r="Q598" t="str">
        <f t="shared" si="48"/>
        <v/>
      </c>
      <c r="R598" t="str">
        <f t="shared" si="49"/>
        <v/>
      </c>
      <c r="S598" t="str">
        <f>IF(OR(O598="",I598=""),"",IF(I598=0,IF(O598=0,"OK","Majeur"),IF(ABS((O598-I598)/I598)&lt;=IFERROR(VLOOKUP(G598,$AJ7:AK9,2,FALSE),0.005),"OK",IF(ABS((O598-I598)/I598)&lt;=2*IFERROR(VLOOKUP(G598,$AJ7:AK9,2,FALSE),0.005),"Mineur","Majeur"))))</f>
        <v/>
      </c>
    </row>
    <row r="599" spans="12:19" x14ac:dyDescent="0.25">
      <c r="L599" t="str">
        <f t="shared" si="45"/>
        <v/>
      </c>
      <c r="M599" t="str">
        <f>IF(AND(ISNUMBER(J599),ISNUMBER(K599)),IF(ABS(K599-J599)&lt;=MAX($AH3,ABS($AH4*I599)),"Concordant","Divergent"),"")</f>
        <v/>
      </c>
      <c r="O599" t="str">
        <f t="shared" si="46"/>
        <v/>
      </c>
      <c r="P599" t="str">
        <f t="shared" si="47"/>
        <v/>
      </c>
      <c r="Q599" t="str">
        <f t="shared" si="48"/>
        <v/>
      </c>
      <c r="R599" t="str">
        <f t="shared" si="49"/>
        <v/>
      </c>
      <c r="S599" t="str">
        <f>IF(OR(O599="",I599=""),"",IF(I599=0,IF(O599=0,"OK","Majeur"),IF(ABS((O599-I599)/I599)&lt;=IFERROR(VLOOKUP(G599,$AJ7:AK9,2,FALSE),0.005),"OK",IF(ABS((O599-I599)/I599)&lt;=2*IFERROR(VLOOKUP(G599,$AJ7:AK9,2,FALSE),0.005),"Mineur","Majeur"))))</f>
        <v/>
      </c>
    </row>
    <row r="600" spans="12:19" x14ac:dyDescent="0.25">
      <c r="L600" t="str">
        <f t="shared" si="45"/>
        <v/>
      </c>
      <c r="M600" t="str">
        <f>IF(AND(ISNUMBER(J600),ISNUMBER(K600)),IF(ABS(K600-J600)&lt;=MAX($AH3,ABS($AH4*I600)),"Concordant","Divergent"),"")</f>
        <v/>
      </c>
      <c r="O600" t="str">
        <f t="shared" si="46"/>
        <v/>
      </c>
      <c r="P600" t="str">
        <f t="shared" si="47"/>
        <v/>
      </c>
      <c r="Q600" t="str">
        <f t="shared" si="48"/>
        <v/>
      </c>
      <c r="R600" t="str">
        <f t="shared" si="49"/>
        <v/>
      </c>
      <c r="S600" t="str">
        <f>IF(OR(O600="",I600=""),"",IF(I600=0,IF(O600=0,"OK","Majeur"),IF(ABS((O600-I600)/I600)&lt;=IFERROR(VLOOKUP(G600,$AJ7:AK9,2,FALSE),0.005),"OK",IF(ABS((O600-I600)/I600)&lt;=2*IFERROR(VLOOKUP(G600,$AJ7:AK9,2,FALSE),0.005),"Mineur","Majeur"))))</f>
        <v/>
      </c>
    </row>
    <row r="601" spans="12:19" x14ac:dyDescent="0.25">
      <c r="L601" t="str">
        <f t="shared" si="45"/>
        <v/>
      </c>
      <c r="M601" t="str">
        <f>IF(AND(ISNUMBER(J601),ISNUMBER(K601)),IF(ABS(K601-J601)&lt;=MAX($AH3,ABS($AH4*I601)),"Concordant","Divergent"),"")</f>
        <v/>
      </c>
      <c r="O601" t="str">
        <f t="shared" si="46"/>
        <v/>
      </c>
      <c r="P601" t="str">
        <f t="shared" si="47"/>
        <v/>
      </c>
      <c r="Q601" t="str">
        <f t="shared" si="48"/>
        <v/>
      </c>
      <c r="R601" t="str">
        <f t="shared" si="49"/>
        <v/>
      </c>
      <c r="S601" t="str">
        <f>IF(OR(O601="",I601=""),"",IF(I601=0,IF(O601=0,"OK","Majeur"),IF(ABS((O601-I601)/I601)&lt;=IFERROR(VLOOKUP(G601,$AJ7:AK9,2,FALSE),0.005),"OK",IF(ABS((O601-I601)/I601)&lt;=2*IFERROR(VLOOKUP(G601,$AJ7:AK9,2,FALSE),0.005),"Mineur","Majeur"))))</f>
        <v/>
      </c>
    </row>
    <row r="602" spans="12:19" x14ac:dyDescent="0.25">
      <c r="L602" t="str">
        <f t="shared" si="45"/>
        <v/>
      </c>
      <c r="M602" t="str">
        <f>IF(AND(ISNUMBER(J602),ISNUMBER(K602)),IF(ABS(K602-J602)&lt;=MAX($AH3,ABS($AH4*I602)),"Concordant","Divergent"),"")</f>
        <v/>
      </c>
      <c r="O602" t="str">
        <f t="shared" si="46"/>
        <v/>
      </c>
      <c r="P602" t="str">
        <f t="shared" si="47"/>
        <v/>
      </c>
      <c r="Q602" t="str">
        <f t="shared" si="48"/>
        <v/>
      </c>
      <c r="R602" t="str">
        <f t="shared" si="49"/>
        <v/>
      </c>
      <c r="S602" t="str">
        <f>IF(OR(O602="",I602=""),"",IF(I602=0,IF(O602=0,"OK","Majeur"),IF(ABS((O602-I602)/I602)&lt;=IFERROR(VLOOKUP(G602,$AJ7:AK9,2,FALSE),0.005),"OK",IF(ABS((O602-I602)/I602)&lt;=2*IFERROR(VLOOKUP(G602,$AJ7:AK9,2,FALSE),0.005),"Mineur","Majeur"))))</f>
        <v/>
      </c>
    </row>
    <row r="603" spans="12:19" x14ac:dyDescent="0.25">
      <c r="L603" t="str">
        <f t="shared" si="45"/>
        <v/>
      </c>
      <c r="M603" t="str">
        <f>IF(AND(ISNUMBER(J603),ISNUMBER(K603)),IF(ABS(K603-J603)&lt;=MAX($AH3,ABS($AH4*I603)),"Concordant","Divergent"),"")</f>
        <v/>
      </c>
      <c r="O603" t="str">
        <f t="shared" si="46"/>
        <v/>
      </c>
      <c r="P603" t="str">
        <f t="shared" si="47"/>
        <v/>
      </c>
      <c r="Q603" t="str">
        <f t="shared" si="48"/>
        <v/>
      </c>
      <c r="R603" t="str">
        <f t="shared" si="49"/>
        <v/>
      </c>
      <c r="S603" t="str">
        <f>IF(OR(O603="",I603=""),"",IF(I603=0,IF(O603=0,"OK","Majeur"),IF(ABS((O603-I603)/I603)&lt;=IFERROR(VLOOKUP(G603,$AJ7:AK9,2,FALSE),0.005),"OK",IF(ABS((O603-I603)/I603)&lt;=2*IFERROR(VLOOKUP(G603,$AJ7:AK9,2,FALSE),0.005),"Mineur","Majeur"))))</f>
        <v/>
      </c>
    </row>
    <row r="604" spans="12:19" x14ac:dyDescent="0.25">
      <c r="L604" t="str">
        <f t="shared" si="45"/>
        <v/>
      </c>
      <c r="M604" t="str">
        <f>IF(AND(ISNUMBER(J604),ISNUMBER(K604)),IF(ABS(K604-J604)&lt;=MAX($AH3,ABS($AH4*I604)),"Concordant","Divergent"),"")</f>
        <v/>
      </c>
      <c r="O604" t="str">
        <f t="shared" si="46"/>
        <v/>
      </c>
      <c r="P604" t="str">
        <f t="shared" si="47"/>
        <v/>
      </c>
      <c r="Q604" t="str">
        <f t="shared" si="48"/>
        <v/>
      </c>
      <c r="R604" t="str">
        <f t="shared" si="49"/>
        <v/>
      </c>
      <c r="S604" t="str">
        <f>IF(OR(O604="",I604=""),"",IF(I604=0,IF(O604=0,"OK","Majeur"),IF(ABS((O604-I604)/I604)&lt;=IFERROR(VLOOKUP(G604,$AJ7:AK9,2,FALSE),0.005),"OK",IF(ABS((O604-I604)/I604)&lt;=2*IFERROR(VLOOKUP(G604,$AJ7:AK9,2,FALSE),0.005),"Mineur","Majeur"))))</f>
        <v/>
      </c>
    </row>
    <row r="605" spans="12:19" x14ac:dyDescent="0.25">
      <c r="L605" t="str">
        <f t="shared" si="45"/>
        <v/>
      </c>
      <c r="M605" t="str">
        <f>IF(AND(ISNUMBER(J605),ISNUMBER(K605)),IF(ABS(K605-J605)&lt;=MAX($AH3,ABS($AH4*I605)),"Concordant","Divergent"),"")</f>
        <v/>
      </c>
      <c r="O605" t="str">
        <f t="shared" si="46"/>
        <v/>
      </c>
      <c r="P605" t="str">
        <f t="shared" si="47"/>
        <v/>
      </c>
      <c r="Q605" t="str">
        <f t="shared" si="48"/>
        <v/>
      </c>
      <c r="R605" t="str">
        <f t="shared" si="49"/>
        <v/>
      </c>
      <c r="S605" t="str">
        <f>IF(OR(O605="",I605=""),"",IF(I605=0,IF(O605=0,"OK","Majeur"),IF(ABS((O605-I605)/I605)&lt;=IFERROR(VLOOKUP(G605,$AJ7:AK9,2,FALSE),0.005),"OK",IF(ABS((O605-I605)/I605)&lt;=2*IFERROR(VLOOKUP(G605,$AJ7:AK9,2,FALSE),0.005),"Mineur","Majeur"))))</f>
        <v/>
      </c>
    </row>
    <row r="606" spans="12:19" x14ac:dyDescent="0.25">
      <c r="L606" t="str">
        <f t="shared" si="45"/>
        <v/>
      </c>
      <c r="M606" t="str">
        <f>IF(AND(ISNUMBER(J606),ISNUMBER(K606)),IF(ABS(K606-J606)&lt;=MAX($AH3,ABS($AH4*I606)),"Concordant","Divergent"),"")</f>
        <v/>
      </c>
      <c r="O606" t="str">
        <f t="shared" si="46"/>
        <v/>
      </c>
      <c r="P606" t="str">
        <f t="shared" si="47"/>
        <v/>
      </c>
      <c r="Q606" t="str">
        <f t="shared" si="48"/>
        <v/>
      </c>
      <c r="R606" t="str">
        <f t="shared" si="49"/>
        <v/>
      </c>
      <c r="S606" t="str">
        <f>IF(OR(O606="",I606=""),"",IF(I606=0,IF(O606=0,"OK","Majeur"),IF(ABS((O606-I606)/I606)&lt;=IFERROR(VLOOKUP(G606,$AJ7:AK9,2,FALSE),0.005),"OK",IF(ABS((O606-I606)/I606)&lt;=2*IFERROR(VLOOKUP(G606,$AJ7:AK9,2,FALSE),0.005),"Mineur","Majeur"))))</f>
        <v/>
      </c>
    </row>
    <row r="607" spans="12:19" x14ac:dyDescent="0.25">
      <c r="L607" t="str">
        <f t="shared" si="45"/>
        <v/>
      </c>
      <c r="M607" t="str">
        <f>IF(AND(ISNUMBER(J607),ISNUMBER(K607)),IF(ABS(K607-J607)&lt;=MAX($AH3,ABS($AH4*I607)),"Concordant","Divergent"),"")</f>
        <v/>
      </c>
      <c r="O607" t="str">
        <f t="shared" si="46"/>
        <v/>
      </c>
      <c r="P607" t="str">
        <f t="shared" si="47"/>
        <v/>
      </c>
      <c r="Q607" t="str">
        <f t="shared" si="48"/>
        <v/>
      </c>
      <c r="R607" t="str">
        <f t="shared" si="49"/>
        <v/>
      </c>
      <c r="S607" t="str">
        <f>IF(OR(O607="",I607=""),"",IF(I607=0,IF(O607=0,"OK","Majeur"),IF(ABS((O607-I607)/I607)&lt;=IFERROR(VLOOKUP(G607,$AJ7:AK9,2,FALSE),0.005),"OK",IF(ABS((O607-I607)/I607)&lt;=2*IFERROR(VLOOKUP(G607,$AJ7:AK9,2,FALSE),0.005),"Mineur","Majeur"))))</f>
        <v/>
      </c>
    </row>
    <row r="608" spans="12:19" x14ac:dyDescent="0.25">
      <c r="L608" t="str">
        <f t="shared" si="45"/>
        <v/>
      </c>
      <c r="M608" t="str">
        <f>IF(AND(ISNUMBER(J608),ISNUMBER(K608)),IF(ABS(K608-J608)&lt;=MAX($AH3,ABS($AH4*I608)),"Concordant","Divergent"),"")</f>
        <v/>
      </c>
      <c r="O608" t="str">
        <f t="shared" si="46"/>
        <v/>
      </c>
      <c r="P608" t="str">
        <f t="shared" si="47"/>
        <v/>
      </c>
      <c r="Q608" t="str">
        <f t="shared" si="48"/>
        <v/>
      </c>
      <c r="R608" t="str">
        <f t="shared" si="49"/>
        <v/>
      </c>
      <c r="S608" t="str">
        <f>IF(OR(O608="",I608=""),"",IF(I608=0,IF(O608=0,"OK","Majeur"),IF(ABS((O608-I608)/I608)&lt;=IFERROR(VLOOKUP(G608,$AJ7:AK9,2,FALSE),0.005),"OK",IF(ABS((O608-I608)/I608)&lt;=2*IFERROR(VLOOKUP(G608,$AJ7:AK9,2,FALSE),0.005),"Mineur","Majeur"))))</f>
        <v/>
      </c>
    </row>
    <row r="609" spans="12:19" x14ac:dyDescent="0.25">
      <c r="L609" t="str">
        <f t="shared" si="45"/>
        <v/>
      </c>
      <c r="M609" t="str">
        <f>IF(AND(ISNUMBER(J609),ISNUMBER(K609)),IF(ABS(K609-J609)&lt;=MAX($AH3,ABS($AH4*I609)),"Concordant","Divergent"),"")</f>
        <v/>
      </c>
      <c r="O609" t="str">
        <f t="shared" si="46"/>
        <v/>
      </c>
      <c r="P609" t="str">
        <f t="shared" si="47"/>
        <v/>
      </c>
      <c r="Q609" t="str">
        <f t="shared" si="48"/>
        <v/>
      </c>
      <c r="R609" t="str">
        <f t="shared" si="49"/>
        <v/>
      </c>
      <c r="S609" t="str">
        <f>IF(OR(O609="",I609=""),"",IF(I609=0,IF(O609=0,"OK","Majeur"),IF(ABS((O609-I609)/I609)&lt;=IFERROR(VLOOKUP(G609,$AJ7:AK9,2,FALSE),0.005),"OK",IF(ABS((O609-I609)/I609)&lt;=2*IFERROR(VLOOKUP(G609,$AJ7:AK9,2,FALSE),0.005),"Mineur","Majeur"))))</f>
        <v/>
      </c>
    </row>
    <row r="610" spans="12:19" x14ac:dyDescent="0.25">
      <c r="L610" t="str">
        <f t="shared" si="45"/>
        <v/>
      </c>
      <c r="M610" t="str">
        <f>IF(AND(ISNUMBER(J610),ISNUMBER(K610)),IF(ABS(K610-J610)&lt;=MAX($AH3,ABS($AH4*I610)),"Concordant","Divergent"),"")</f>
        <v/>
      </c>
      <c r="O610" t="str">
        <f t="shared" si="46"/>
        <v/>
      </c>
      <c r="P610" t="str">
        <f t="shared" si="47"/>
        <v/>
      </c>
      <c r="Q610" t="str">
        <f t="shared" si="48"/>
        <v/>
      </c>
      <c r="R610" t="str">
        <f t="shared" si="49"/>
        <v/>
      </c>
      <c r="S610" t="str">
        <f>IF(OR(O610="",I610=""),"",IF(I610=0,IF(O610=0,"OK","Majeur"),IF(ABS((O610-I610)/I610)&lt;=IFERROR(VLOOKUP(G610,$AJ7:AK9,2,FALSE),0.005),"OK",IF(ABS((O610-I610)/I610)&lt;=2*IFERROR(VLOOKUP(G610,$AJ7:AK9,2,FALSE),0.005),"Mineur","Majeur"))))</f>
        <v/>
      </c>
    </row>
    <row r="611" spans="12:19" x14ac:dyDescent="0.25">
      <c r="L611" t="str">
        <f t="shared" si="45"/>
        <v/>
      </c>
      <c r="M611" t="str">
        <f>IF(AND(ISNUMBER(J611),ISNUMBER(K611)),IF(ABS(K611-J611)&lt;=MAX($AH3,ABS($AH4*I611)),"Concordant","Divergent"),"")</f>
        <v/>
      </c>
      <c r="O611" t="str">
        <f t="shared" si="46"/>
        <v/>
      </c>
      <c r="P611" t="str">
        <f t="shared" si="47"/>
        <v/>
      </c>
      <c r="Q611" t="str">
        <f t="shared" si="48"/>
        <v/>
      </c>
      <c r="R611" t="str">
        <f t="shared" si="49"/>
        <v/>
      </c>
      <c r="S611" t="str">
        <f>IF(OR(O611="",I611=""),"",IF(I611=0,IF(O611=0,"OK","Majeur"),IF(ABS((O611-I611)/I611)&lt;=IFERROR(VLOOKUP(G611,$AJ7:AK9,2,FALSE),0.005),"OK",IF(ABS((O611-I611)/I611)&lt;=2*IFERROR(VLOOKUP(G611,$AJ7:AK9,2,FALSE),0.005),"Mineur","Majeur"))))</f>
        <v/>
      </c>
    </row>
    <row r="612" spans="12:19" x14ac:dyDescent="0.25">
      <c r="L612" t="str">
        <f t="shared" si="45"/>
        <v/>
      </c>
      <c r="M612" t="str">
        <f>IF(AND(ISNUMBER(J612),ISNUMBER(K612)),IF(ABS(K612-J612)&lt;=MAX($AH3,ABS($AH4*I612)),"Concordant","Divergent"),"")</f>
        <v/>
      </c>
      <c r="O612" t="str">
        <f t="shared" si="46"/>
        <v/>
      </c>
      <c r="P612" t="str">
        <f t="shared" si="47"/>
        <v/>
      </c>
      <c r="Q612" t="str">
        <f t="shared" si="48"/>
        <v/>
      </c>
      <c r="R612" t="str">
        <f t="shared" si="49"/>
        <v/>
      </c>
      <c r="S612" t="str">
        <f>IF(OR(O612="",I612=""),"",IF(I612=0,IF(O612=0,"OK","Majeur"),IF(ABS((O612-I612)/I612)&lt;=IFERROR(VLOOKUP(G612,$AJ7:AK9,2,FALSE),0.005),"OK",IF(ABS((O612-I612)/I612)&lt;=2*IFERROR(VLOOKUP(G612,$AJ7:AK9,2,FALSE),0.005),"Mineur","Majeur"))))</f>
        <v/>
      </c>
    </row>
    <row r="613" spans="12:19" x14ac:dyDescent="0.25">
      <c r="L613" t="str">
        <f t="shared" si="45"/>
        <v/>
      </c>
      <c r="M613" t="str">
        <f>IF(AND(ISNUMBER(J613),ISNUMBER(K613)),IF(ABS(K613-J613)&lt;=MAX($AH3,ABS($AH4*I613)),"Concordant","Divergent"),"")</f>
        <v/>
      </c>
      <c r="O613" t="str">
        <f t="shared" si="46"/>
        <v/>
      </c>
      <c r="P613" t="str">
        <f t="shared" si="47"/>
        <v/>
      </c>
      <c r="Q613" t="str">
        <f t="shared" si="48"/>
        <v/>
      </c>
      <c r="R613" t="str">
        <f t="shared" si="49"/>
        <v/>
      </c>
      <c r="S613" t="str">
        <f>IF(OR(O613="",I613=""),"",IF(I613=0,IF(O613=0,"OK","Majeur"),IF(ABS((O613-I613)/I613)&lt;=IFERROR(VLOOKUP(G613,$AJ7:AK9,2,FALSE),0.005),"OK",IF(ABS((O613-I613)/I613)&lt;=2*IFERROR(VLOOKUP(G613,$AJ7:AK9,2,FALSE),0.005),"Mineur","Majeur"))))</f>
        <v/>
      </c>
    </row>
    <row r="614" spans="12:19" x14ac:dyDescent="0.25">
      <c r="L614" t="str">
        <f t="shared" si="45"/>
        <v/>
      </c>
      <c r="M614" t="str">
        <f>IF(AND(ISNUMBER(J614),ISNUMBER(K614)),IF(ABS(K614-J614)&lt;=MAX($AH3,ABS($AH4*I614)),"Concordant","Divergent"),"")</f>
        <v/>
      </c>
      <c r="O614" t="str">
        <f t="shared" si="46"/>
        <v/>
      </c>
      <c r="P614" t="str">
        <f t="shared" si="47"/>
        <v/>
      </c>
      <c r="Q614" t="str">
        <f t="shared" si="48"/>
        <v/>
      </c>
      <c r="R614" t="str">
        <f t="shared" si="49"/>
        <v/>
      </c>
      <c r="S614" t="str">
        <f>IF(OR(O614="",I614=""),"",IF(I614=0,IF(O614=0,"OK","Majeur"),IF(ABS((O614-I614)/I614)&lt;=IFERROR(VLOOKUP(G614,$AJ7:AK9,2,FALSE),0.005),"OK",IF(ABS((O614-I614)/I614)&lt;=2*IFERROR(VLOOKUP(G614,$AJ7:AK9,2,FALSE),0.005),"Mineur","Majeur"))))</f>
        <v/>
      </c>
    </row>
    <row r="615" spans="12:19" x14ac:dyDescent="0.25">
      <c r="L615" t="str">
        <f t="shared" si="45"/>
        <v/>
      </c>
      <c r="M615" t="str">
        <f>IF(AND(ISNUMBER(J615),ISNUMBER(K615)),IF(ABS(K615-J615)&lt;=MAX($AH3,ABS($AH4*I615)),"Concordant","Divergent"),"")</f>
        <v/>
      </c>
      <c r="O615" t="str">
        <f t="shared" si="46"/>
        <v/>
      </c>
      <c r="P615" t="str">
        <f t="shared" si="47"/>
        <v/>
      </c>
      <c r="Q615" t="str">
        <f t="shared" si="48"/>
        <v/>
      </c>
      <c r="R615" t="str">
        <f t="shared" si="49"/>
        <v/>
      </c>
      <c r="S615" t="str">
        <f>IF(OR(O615="",I615=""),"",IF(I615=0,IF(O615=0,"OK","Majeur"),IF(ABS((O615-I615)/I615)&lt;=IFERROR(VLOOKUP(G615,$AJ7:AK9,2,FALSE),0.005),"OK",IF(ABS((O615-I615)/I615)&lt;=2*IFERROR(VLOOKUP(G615,$AJ7:AK9,2,FALSE),0.005),"Mineur","Majeur"))))</f>
        <v/>
      </c>
    </row>
    <row r="616" spans="12:19" x14ac:dyDescent="0.25">
      <c r="L616" t="str">
        <f t="shared" si="45"/>
        <v/>
      </c>
      <c r="M616" t="str">
        <f>IF(AND(ISNUMBER(J616),ISNUMBER(K616)),IF(ABS(K616-J616)&lt;=MAX($AH3,ABS($AH4*I616)),"Concordant","Divergent"),"")</f>
        <v/>
      </c>
      <c r="O616" t="str">
        <f t="shared" si="46"/>
        <v/>
      </c>
      <c r="P616" t="str">
        <f t="shared" si="47"/>
        <v/>
      </c>
      <c r="Q616" t="str">
        <f t="shared" si="48"/>
        <v/>
      </c>
      <c r="R616" t="str">
        <f t="shared" si="49"/>
        <v/>
      </c>
      <c r="S616" t="str">
        <f>IF(OR(O616="",I616=""),"",IF(I616=0,IF(O616=0,"OK","Majeur"),IF(ABS((O616-I616)/I616)&lt;=IFERROR(VLOOKUP(G616,$AJ7:AK9,2,FALSE),0.005),"OK",IF(ABS((O616-I616)/I616)&lt;=2*IFERROR(VLOOKUP(G616,$AJ7:AK9,2,FALSE),0.005),"Mineur","Majeur"))))</f>
        <v/>
      </c>
    </row>
    <row r="617" spans="12:19" x14ac:dyDescent="0.25">
      <c r="L617" t="str">
        <f t="shared" si="45"/>
        <v/>
      </c>
      <c r="M617" t="str">
        <f>IF(AND(ISNUMBER(J617),ISNUMBER(K617)),IF(ABS(K617-J617)&lt;=MAX($AH3,ABS($AH4*I617)),"Concordant","Divergent"),"")</f>
        <v/>
      </c>
      <c r="O617" t="str">
        <f t="shared" si="46"/>
        <v/>
      </c>
      <c r="P617" t="str">
        <f t="shared" si="47"/>
        <v/>
      </c>
      <c r="Q617" t="str">
        <f t="shared" si="48"/>
        <v/>
      </c>
      <c r="R617" t="str">
        <f t="shared" si="49"/>
        <v/>
      </c>
      <c r="S617" t="str">
        <f>IF(OR(O617="",I617=""),"",IF(I617=0,IF(O617=0,"OK","Majeur"),IF(ABS((O617-I617)/I617)&lt;=IFERROR(VLOOKUP(G617,$AJ7:AK9,2,FALSE),0.005),"OK",IF(ABS((O617-I617)/I617)&lt;=2*IFERROR(VLOOKUP(G617,$AJ7:AK9,2,FALSE),0.005),"Mineur","Majeur"))))</f>
        <v/>
      </c>
    </row>
    <row r="618" spans="12:19" x14ac:dyDescent="0.25">
      <c r="L618" t="str">
        <f t="shared" si="45"/>
        <v/>
      </c>
      <c r="M618" t="str">
        <f>IF(AND(ISNUMBER(J618),ISNUMBER(K618)),IF(ABS(K618-J618)&lt;=MAX($AH3,ABS($AH4*I618)),"Concordant","Divergent"),"")</f>
        <v/>
      </c>
      <c r="O618" t="str">
        <f t="shared" si="46"/>
        <v/>
      </c>
      <c r="P618" t="str">
        <f t="shared" si="47"/>
        <v/>
      </c>
      <c r="Q618" t="str">
        <f t="shared" si="48"/>
        <v/>
      </c>
      <c r="R618" t="str">
        <f t="shared" si="49"/>
        <v/>
      </c>
      <c r="S618" t="str">
        <f>IF(OR(O618="",I618=""),"",IF(I618=0,IF(O618=0,"OK","Majeur"),IF(ABS((O618-I618)/I618)&lt;=IFERROR(VLOOKUP(G618,$AJ7:AK9,2,FALSE),0.005),"OK",IF(ABS((O618-I618)/I618)&lt;=2*IFERROR(VLOOKUP(G618,$AJ7:AK9,2,FALSE),0.005),"Mineur","Majeur"))))</f>
        <v/>
      </c>
    </row>
    <row r="619" spans="12:19" x14ac:dyDescent="0.25">
      <c r="L619" t="str">
        <f t="shared" si="45"/>
        <v/>
      </c>
      <c r="M619" t="str">
        <f>IF(AND(ISNUMBER(J619),ISNUMBER(K619)),IF(ABS(K619-J619)&lt;=MAX($AH3,ABS($AH4*I619)),"Concordant","Divergent"),"")</f>
        <v/>
      </c>
      <c r="O619" t="str">
        <f t="shared" si="46"/>
        <v/>
      </c>
      <c r="P619" t="str">
        <f t="shared" si="47"/>
        <v/>
      </c>
      <c r="Q619" t="str">
        <f t="shared" si="48"/>
        <v/>
      </c>
      <c r="R619" t="str">
        <f t="shared" si="49"/>
        <v/>
      </c>
      <c r="S619" t="str">
        <f>IF(OR(O619="",I619=""),"",IF(I619=0,IF(O619=0,"OK","Majeur"),IF(ABS((O619-I619)/I619)&lt;=IFERROR(VLOOKUP(G619,$AJ7:AK9,2,FALSE),0.005),"OK",IF(ABS((O619-I619)/I619)&lt;=2*IFERROR(VLOOKUP(G619,$AJ7:AK9,2,FALSE),0.005),"Mineur","Majeur"))))</f>
        <v/>
      </c>
    </row>
    <row r="620" spans="12:19" x14ac:dyDescent="0.25">
      <c r="L620" t="str">
        <f t="shared" si="45"/>
        <v/>
      </c>
      <c r="M620" t="str">
        <f>IF(AND(ISNUMBER(J620),ISNUMBER(K620)),IF(ABS(K620-J620)&lt;=MAX($AH3,ABS($AH4*I620)),"Concordant","Divergent"),"")</f>
        <v/>
      </c>
      <c r="O620" t="str">
        <f t="shared" si="46"/>
        <v/>
      </c>
      <c r="P620" t="str">
        <f t="shared" si="47"/>
        <v/>
      </c>
      <c r="Q620" t="str">
        <f t="shared" si="48"/>
        <v/>
      </c>
      <c r="R620" t="str">
        <f t="shared" si="49"/>
        <v/>
      </c>
      <c r="S620" t="str">
        <f>IF(OR(O620="",I620=""),"",IF(I620=0,IF(O620=0,"OK","Majeur"),IF(ABS((O620-I620)/I620)&lt;=IFERROR(VLOOKUP(G620,$AJ7:AK9,2,FALSE),0.005),"OK",IF(ABS((O620-I620)/I620)&lt;=2*IFERROR(VLOOKUP(G620,$AJ7:AK9,2,FALSE),0.005),"Mineur","Majeur"))))</f>
        <v/>
      </c>
    </row>
    <row r="621" spans="12:19" x14ac:dyDescent="0.25">
      <c r="L621" t="str">
        <f t="shared" si="45"/>
        <v/>
      </c>
      <c r="M621" t="str">
        <f>IF(AND(ISNUMBER(J621),ISNUMBER(K621)),IF(ABS(K621-J621)&lt;=MAX($AH3,ABS($AH4*I621)),"Concordant","Divergent"),"")</f>
        <v/>
      </c>
      <c r="O621" t="str">
        <f t="shared" si="46"/>
        <v/>
      </c>
      <c r="P621" t="str">
        <f t="shared" si="47"/>
        <v/>
      </c>
      <c r="Q621" t="str">
        <f t="shared" si="48"/>
        <v/>
      </c>
      <c r="R621" t="str">
        <f t="shared" si="49"/>
        <v/>
      </c>
      <c r="S621" t="str">
        <f>IF(OR(O621="",I621=""),"",IF(I621=0,IF(O621=0,"OK","Majeur"),IF(ABS((O621-I621)/I621)&lt;=IFERROR(VLOOKUP(G621,$AJ7:AK9,2,FALSE),0.005),"OK",IF(ABS((O621-I621)/I621)&lt;=2*IFERROR(VLOOKUP(G621,$AJ7:AK9,2,FALSE),0.005),"Mineur","Majeur"))))</f>
        <v/>
      </c>
    </row>
    <row r="622" spans="12:19" x14ac:dyDescent="0.25">
      <c r="L622" t="str">
        <f t="shared" si="45"/>
        <v/>
      </c>
      <c r="M622" t="str">
        <f>IF(AND(ISNUMBER(J622),ISNUMBER(K622)),IF(ABS(K622-J622)&lt;=MAX($AH3,ABS($AH4*I622)),"Concordant","Divergent"),"")</f>
        <v/>
      </c>
      <c r="O622" t="str">
        <f t="shared" si="46"/>
        <v/>
      </c>
      <c r="P622" t="str">
        <f t="shared" si="47"/>
        <v/>
      </c>
      <c r="Q622" t="str">
        <f t="shared" si="48"/>
        <v/>
      </c>
      <c r="R622" t="str">
        <f t="shared" si="49"/>
        <v/>
      </c>
      <c r="S622" t="str">
        <f>IF(OR(O622="",I622=""),"",IF(I622=0,IF(O622=0,"OK","Majeur"),IF(ABS((O622-I622)/I622)&lt;=IFERROR(VLOOKUP(G622,$AJ7:AK9,2,FALSE),0.005),"OK",IF(ABS((O622-I622)/I622)&lt;=2*IFERROR(VLOOKUP(G622,$AJ7:AK9,2,FALSE),0.005),"Mineur","Majeur"))))</f>
        <v/>
      </c>
    </row>
    <row r="623" spans="12:19" x14ac:dyDescent="0.25">
      <c r="L623" t="str">
        <f t="shared" si="45"/>
        <v/>
      </c>
      <c r="M623" t="str">
        <f>IF(AND(ISNUMBER(J623),ISNUMBER(K623)),IF(ABS(K623-J623)&lt;=MAX($AH3,ABS($AH4*I623)),"Concordant","Divergent"),"")</f>
        <v/>
      </c>
      <c r="O623" t="str">
        <f t="shared" si="46"/>
        <v/>
      </c>
      <c r="P623" t="str">
        <f t="shared" si="47"/>
        <v/>
      </c>
      <c r="Q623" t="str">
        <f t="shared" si="48"/>
        <v/>
      </c>
      <c r="R623" t="str">
        <f t="shared" si="49"/>
        <v/>
      </c>
      <c r="S623" t="str">
        <f>IF(OR(O623="",I623=""),"",IF(I623=0,IF(O623=0,"OK","Majeur"),IF(ABS((O623-I623)/I623)&lt;=IFERROR(VLOOKUP(G623,$AJ7:AK9,2,FALSE),0.005),"OK",IF(ABS((O623-I623)/I623)&lt;=2*IFERROR(VLOOKUP(G623,$AJ7:AK9,2,FALSE),0.005),"Mineur","Majeur"))))</f>
        <v/>
      </c>
    </row>
    <row r="624" spans="12:19" x14ac:dyDescent="0.25">
      <c r="L624" t="str">
        <f t="shared" si="45"/>
        <v/>
      </c>
      <c r="M624" t="str">
        <f>IF(AND(ISNUMBER(J624),ISNUMBER(K624)),IF(ABS(K624-J624)&lt;=MAX($AH3,ABS($AH4*I624)),"Concordant","Divergent"),"")</f>
        <v/>
      </c>
      <c r="O624" t="str">
        <f t="shared" si="46"/>
        <v/>
      </c>
      <c r="P624" t="str">
        <f t="shared" si="47"/>
        <v/>
      </c>
      <c r="Q624" t="str">
        <f t="shared" si="48"/>
        <v/>
      </c>
      <c r="R624" t="str">
        <f t="shared" si="49"/>
        <v/>
      </c>
      <c r="S624" t="str">
        <f>IF(OR(O624="",I624=""),"",IF(I624=0,IF(O624=0,"OK","Majeur"),IF(ABS((O624-I624)/I624)&lt;=IFERROR(VLOOKUP(G624,$AJ7:AK9,2,FALSE),0.005),"OK",IF(ABS((O624-I624)/I624)&lt;=2*IFERROR(VLOOKUP(G624,$AJ7:AK9,2,FALSE),0.005),"Mineur","Majeur"))))</f>
        <v/>
      </c>
    </row>
    <row r="625" spans="12:19" x14ac:dyDescent="0.25">
      <c r="L625" t="str">
        <f t="shared" si="45"/>
        <v/>
      </c>
      <c r="M625" t="str">
        <f>IF(AND(ISNUMBER(J625),ISNUMBER(K625)),IF(ABS(K625-J625)&lt;=MAX($AH3,ABS($AH4*I625)),"Concordant","Divergent"),"")</f>
        <v/>
      </c>
      <c r="O625" t="str">
        <f t="shared" si="46"/>
        <v/>
      </c>
      <c r="P625" t="str">
        <f t="shared" si="47"/>
        <v/>
      </c>
      <c r="Q625" t="str">
        <f t="shared" si="48"/>
        <v/>
      </c>
      <c r="R625" t="str">
        <f t="shared" si="49"/>
        <v/>
      </c>
      <c r="S625" t="str">
        <f>IF(OR(O625="",I625=""),"",IF(I625=0,IF(O625=0,"OK","Majeur"),IF(ABS((O625-I625)/I625)&lt;=IFERROR(VLOOKUP(G625,$AJ7:AK9,2,FALSE),0.005),"OK",IF(ABS((O625-I625)/I625)&lt;=2*IFERROR(VLOOKUP(G625,$AJ7:AK9,2,FALSE),0.005),"Mineur","Majeur"))))</f>
        <v/>
      </c>
    </row>
    <row r="626" spans="12:19" x14ac:dyDescent="0.25">
      <c r="L626" t="str">
        <f t="shared" si="45"/>
        <v/>
      </c>
      <c r="M626" t="str">
        <f>IF(AND(ISNUMBER(J626),ISNUMBER(K626)),IF(ABS(K626-J626)&lt;=MAX($AH3,ABS($AH4*I626)),"Concordant","Divergent"),"")</f>
        <v/>
      </c>
      <c r="O626" t="str">
        <f t="shared" si="46"/>
        <v/>
      </c>
      <c r="P626" t="str">
        <f t="shared" si="47"/>
        <v/>
      </c>
      <c r="Q626" t="str">
        <f t="shared" si="48"/>
        <v/>
      </c>
      <c r="R626" t="str">
        <f t="shared" si="49"/>
        <v/>
      </c>
      <c r="S626" t="str">
        <f>IF(OR(O626="",I626=""),"",IF(I626=0,IF(O626=0,"OK","Majeur"),IF(ABS((O626-I626)/I626)&lt;=IFERROR(VLOOKUP(G626,$AJ7:AK9,2,FALSE),0.005),"OK",IF(ABS((O626-I626)/I626)&lt;=2*IFERROR(VLOOKUP(G626,$AJ7:AK9,2,FALSE),0.005),"Mineur","Majeur"))))</f>
        <v/>
      </c>
    </row>
    <row r="627" spans="12:19" x14ac:dyDescent="0.25">
      <c r="L627" t="str">
        <f t="shared" si="45"/>
        <v/>
      </c>
      <c r="M627" t="str">
        <f>IF(AND(ISNUMBER(J627),ISNUMBER(K627)),IF(ABS(K627-J627)&lt;=MAX($AH3,ABS($AH4*I627)),"Concordant","Divergent"),"")</f>
        <v/>
      </c>
      <c r="O627" t="str">
        <f t="shared" si="46"/>
        <v/>
      </c>
      <c r="P627" t="str">
        <f t="shared" si="47"/>
        <v/>
      </c>
      <c r="Q627" t="str">
        <f t="shared" si="48"/>
        <v/>
      </c>
      <c r="R627" t="str">
        <f t="shared" si="49"/>
        <v/>
      </c>
      <c r="S627" t="str">
        <f>IF(OR(O627="",I627=""),"",IF(I627=0,IF(O627=0,"OK","Majeur"),IF(ABS((O627-I627)/I627)&lt;=IFERROR(VLOOKUP(G627,$AJ7:AK9,2,FALSE),0.005),"OK",IF(ABS((O627-I627)/I627)&lt;=2*IFERROR(VLOOKUP(G627,$AJ7:AK9,2,FALSE),0.005),"Mineur","Majeur"))))</f>
        <v/>
      </c>
    </row>
    <row r="628" spans="12:19" x14ac:dyDescent="0.25">
      <c r="L628" t="str">
        <f t="shared" si="45"/>
        <v/>
      </c>
      <c r="M628" t="str">
        <f>IF(AND(ISNUMBER(J628),ISNUMBER(K628)),IF(ABS(K628-J628)&lt;=MAX($AH3,ABS($AH4*I628)),"Concordant","Divergent"),"")</f>
        <v/>
      </c>
      <c r="O628" t="str">
        <f t="shared" si="46"/>
        <v/>
      </c>
      <c r="P628" t="str">
        <f t="shared" si="47"/>
        <v/>
      </c>
      <c r="Q628" t="str">
        <f t="shared" si="48"/>
        <v/>
      </c>
      <c r="R628" t="str">
        <f t="shared" si="49"/>
        <v/>
      </c>
      <c r="S628" t="str">
        <f>IF(OR(O628="",I628=""),"",IF(I628=0,IF(O628=0,"OK","Majeur"),IF(ABS((O628-I628)/I628)&lt;=IFERROR(VLOOKUP(G628,$AJ7:AK9,2,FALSE),0.005),"OK",IF(ABS((O628-I628)/I628)&lt;=2*IFERROR(VLOOKUP(G628,$AJ7:AK9,2,FALSE),0.005),"Mineur","Majeur"))))</f>
        <v/>
      </c>
    </row>
    <row r="629" spans="12:19" x14ac:dyDescent="0.25">
      <c r="L629" t="str">
        <f t="shared" si="45"/>
        <v/>
      </c>
      <c r="M629" t="str">
        <f>IF(AND(ISNUMBER(J629),ISNUMBER(K629)),IF(ABS(K629-J629)&lt;=MAX($AH3,ABS($AH4*I629)),"Concordant","Divergent"),"")</f>
        <v/>
      </c>
      <c r="O629" t="str">
        <f t="shared" si="46"/>
        <v/>
      </c>
      <c r="P629" t="str">
        <f t="shared" si="47"/>
        <v/>
      </c>
      <c r="Q629" t="str">
        <f t="shared" si="48"/>
        <v/>
      </c>
      <c r="R629" t="str">
        <f t="shared" si="49"/>
        <v/>
      </c>
      <c r="S629" t="str">
        <f>IF(OR(O629="",I629=""),"",IF(I629=0,IF(O629=0,"OK","Majeur"),IF(ABS((O629-I629)/I629)&lt;=IFERROR(VLOOKUP(G629,$AJ7:AK9,2,FALSE),0.005),"OK",IF(ABS((O629-I629)/I629)&lt;=2*IFERROR(VLOOKUP(G629,$AJ7:AK9,2,FALSE),0.005),"Mineur","Majeur"))))</f>
        <v/>
      </c>
    </row>
    <row r="630" spans="12:19" x14ac:dyDescent="0.25">
      <c r="L630" t="str">
        <f t="shared" si="45"/>
        <v/>
      </c>
      <c r="M630" t="str">
        <f>IF(AND(ISNUMBER(J630),ISNUMBER(K630)),IF(ABS(K630-J630)&lt;=MAX($AH3,ABS($AH4*I630)),"Concordant","Divergent"),"")</f>
        <v/>
      </c>
      <c r="O630" t="str">
        <f t="shared" si="46"/>
        <v/>
      </c>
      <c r="P630" t="str">
        <f t="shared" si="47"/>
        <v/>
      </c>
      <c r="Q630" t="str">
        <f t="shared" si="48"/>
        <v/>
      </c>
      <c r="R630" t="str">
        <f t="shared" si="49"/>
        <v/>
      </c>
      <c r="S630" t="str">
        <f>IF(OR(O630="",I630=""),"",IF(I630=0,IF(O630=0,"OK","Majeur"),IF(ABS((O630-I630)/I630)&lt;=IFERROR(VLOOKUP(G630,$AJ7:AK9,2,FALSE),0.005),"OK",IF(ABS((O630-I630)/I630)&lt;=2*IFERROR(VLOOKUP(G630,$AJ7:AK9,2,FALSE),0.005),"Mineur","Majeur"))))</f>
        <v/>
      </c>
    </row>
    <row r="631" spans="12:19" x14ac:dyDescent="0.25">
      <c r="L631" t="str">
        <f t="shared" si="45"/>
        <v/>
      </c>
      <c r="M631" t="str">
        <f>IF(AND(ISNUMBER(J631),ISNUMBER(K631)),IF(ABS(K631-J631)&lt;=MAX($AH3,ABS($AH4*I631)),"Concordant","Divergent"),"")</f>
        <v/>
      </c>
      <c r="O631" t="str">
        <f t="shared" si="46"/>
        <v/>
      </c>
      <c r="P631" t="str">
        <f t="shared" si="47"/>
        <v/>
      </c>
      <c r="Q631" t="str">
        <f t="shared" si="48"/>
        <v/>
      </c>
      <c r="R631" t="str">
        <f t="shared" si="49"/>
        <v/>
      </c>
      <c r="S631" t="str">
        <f>IF(OR(O631="",I631=""),"",IF(I631=0,IF(O631=0,"OK","Majeur"),IF(ABS((O631-I631)/I631)&lt;=IFERROR(VLOOKUP(G631,$AJ7:AK9,2,FALSE),0.005),"OK",IF(ABS((O631-I631)/I631)&lt;=2*IFERROR(VLOOKUP(G631,$AJ7:AK9,2,FALSE),0.005),"Mineur","Majeur"))))</f>
        <v/>
      </c>
    </row>
    <row r="632" spans="12:19" x14ac:dyDescent="0.25">
      <c r="L632" t="str">
        <f t="shared" si="45"/>
        <v/>
      </c>
      <c r="M632" t="str">
        <f>IF(AND(ISNUMBER(J632),ISNUMBER(K632)),IF(ABS(K632-J632)&lt;=MAX($AH3,ABS($AH4*I632)),"Concordant","Divergent"),"")</f>
        <v/>
      </c>
      <c r="O632" t="str">
        <f t="shared" si="46"/>
        <v/>
      </c>
      <c r="P632" t="str">
        <f t="shared" si="47"/>
        <v/>
      </c>
      <c r="Q632" t="str">
        <f t="shared" si="48"/>
        <v/>
      </c>
      <c r="R632" t="str">
        <f t="shared" si="49"/>
        <v/>
      </c>
      <c r="S632" t="str">
        <f>IF(OR(O632="",I632=""),"",IF(I632=0,IF(O632=0,"OK","Majeur"),IF(ABS((O632-I632)/I632)&lt;=IFERROR(VLOOKUP(G632,$AJ7:AK9,2,FALSE),0.005),"OK",IF(ABS((O632-I632)/I632)&lt;=2*IFERROR(VLOOKUP(G632,$AJ7:AK9,2,FALSE),0.005),"Mineur","Majeur"))))</f>
        <v/>
      </c>
    </row>
    <row r="633" spans="12:19" x14ac:dyDescent="0.25">
      <c r="L633" t="str">
        <f t="shared" si="45"/>
        <v/>
      </c>
      <c r="M633" t="str">
        <f>IF(AND(ISNUMBER(J633),ISNUMBER(K633)),IF(ABS(K633-J633)&lt;=MAX($AH3,ABS($AH4*I633)),"Concordant","Divergent"),"")</f>
        <v/>
      </c>
      <c r="O633" t="str">
        <f t="shared" si="46"/>
        <v/>
      </c>
      <c r="P633" t="str">
        <f t="shared" si="47"/>
        <v/>
      </c>
      <c r="Q633" t="str">
        <f t="shared" si="48"/>
        <v/>
      </c>
      <c r="R633" t="str">
        <f t="shared" si="49"/>
        <v/>
      </c>
      <c r="S633" t="str">
        <f>IF(OR(O633="",I633=""),"",IF(I633=0,IF(O633=0,"OK","Majeur"),IF(ABS((O633-I633)/I633)&lt;=IFERROR(VLOOKUP(G633,$AJ7:AK9,2,FALSE),0.005),"OK",IF(ABS((O633-I633)/I633)&lt;=2*IFERROR(VLOOKUP(G633,$AJ7:AK9,2,FALSE),0.005),"Mineur","Majeur"))))</f>
        <v/>
      </c>
    </row>
    <row r="634" spans="12:19" x14ac:dyDescent="0.25">
      <c r="L634" t="str">
        <f t="shared" si="45"/>
        <v/>
      </c>
      <c r="M634" t="str">
        <f>IF(AND(ISNUMBER(J634),ISNUMBER(K634)),IF(ABS(K634-J634)&lt;=MAX($AH3,ABS($AH4*I634)),"Concordant","Divergent"),"")</f>
        <v/>
      </c>
      <c r="O634" t="str">
        <f t="shared" si="46"/>
        <v/>
      </c>
      <c r="P634" t="str">
        <f t="shared" si="47"/>
        <v/>
      </c>
      <c r="Q634" t="str">
        <f t="shared" si="48"/>
        <v/>
      </c>
      <c r="R634" t="str">
        <f t="shared" si="49"/>
        <v/>
      </c>
      <c r="S634" t="str">
        <f>IF(OR(O634="",I634=""),"",IF(I634=0,IF(O634=0,"OK","Majeur"),IF(ABS((O634-I634)/I634)&lt;=IFERROR(VLOOKUP(G634,$AJ7:AK9,2,FALSE),0.005),"OK",IF(ABS((O634-I634)/I634)&lt;=2*IFERROR(VLOOKUP(G634,$AJ7:AK9,2,FALSE),0.005),"Mineur","Majeur"))))</f>
        <v/>
      </c>
    </row>
    <row r="635" spans="12:19" x14ac:dyDescent="0.25">
      <c r="L635" t="str">
        <f t="shared" si="45"/>
        <v/>
      </c>
      <c r="M635" t="str">
        <f>IF(AND(ISNUMBER(J635),ISNUMBER(K635)),IF(ABS(K635-J635)&lt;=MAX($AH3,ABS($AH4*I635)),"Concordant","Divergent"),"")</f>
        <v/>
      </c>
      <c r="O635" t="str">
        <f t="shared" si="46"/>
        <v/>
      </c>
      <c r="P635" t="str">
        <f t="shared" si="47"/>
        <v/>
      </c>
      <c r="Q635" t="str">
        <f t="shared" si="48"/>
        <v/>
      </c>
      <c r="R635" t="str">
        <f t="shared" si="49"/>
        <v/>
      </c>
      <c r="S635" t="str">
        <f>IF(OR(O635="",I635=""),"",IF(I635=0,IF(O635=0,"OK","Majeur"),IF(ABS((O635-I635)/I635)&lt;=IFERROR(VLOOKUP(G635,$AJ7:AK9,2,FALSE),0.005),"OK",IF(ABS((O635-I635)/I635)&lt;=2*IFERROR(VLOOKUP(G635,$AJ7:AK9,2,FALSE),0.005),"Mineur","Majeur"))))</f>
        <v/>
      </c>
    </row>
    <row r="636" spans="12:19" x14ac:dyDescent="0.25">
      <c r="L636" t="str">
        <f t="shared" si="45"/>
        <v/>
      </c>
      <c r="M636" t="str">
        <f>IF(AND(ISNUMBER(J636),ISNUMBER(K636)),IF(ABS(K636-J636)&lt;=MAX($AH3,ABS($AH4*I636)),"Concordant","Divergent"),"")</f>
        <v/>
      </c>
      <c r="O636" t="str">
        <f t="shared" si="46"/>
        <v/>
      </c>
      <c r="P636" t="str">
        <f t="shared" si="47"/>
        <v/>
      </c>
      <c r="Q636" t="str">
        <f t="shared" si="48"/>
        <v/>
      </c>
      <c r="R636" t="str">
        <f t="shared" si="49"/>
        <v/>
      </c>
      <c r="S636" t="str">
        <f>IF(OR(O636="",I636=""),"",IF(I636=0,IF(O636=0,"OK","Majeur"),IF(ABS((O636-I636)/I636)&lt;=IFERROR(VLOOKUP(G636,$AJ7:AK9,2,FALSE),0.005),"OK",IF(ABS((O636-I636)/I636)&lt;=2*IFERROR(VLOOKUP(G636,$AJ7:AK9,2,FALSE),0.005),"Mineur","Majeur"))))</f>
        <v/>
      </c>
    </row>
    <row r="637" spans="12:19" x14ac:dyDescent="0.25">
      <c r="L637" t="str">
        <f t="shared" si="45"/>
        <v/>
      </c>
      <c r="M637" t="str">
        <f>IF(AND(ISNUMBER(J637),ISNUMBER(K637)),IF(ABS(K637-J637)&lt;=MAX($AH3,ABS($AH4*I637)),"Concordant","Divergent"),"")</f>
        <v/>
      </c>
      <c r="O637" t="str">
        <f t="shared" si="46"/>
        <v/>
      </c>
      <c r="P637" t="str">
        <f t="shared" si="47"/>
        <v/>
      </c>
      <c r="Q637" t="str">
        <f t="shared" si="48"/>
        <v/>
      </c>
      <c r="R637" t="str">
        <f t="shared" si="49"/>
        <v/>
      </c>
      <c r="S637" t="str">
        <f>IF(OR(O637="",I637=""),"",IF(I637=0,IF(O637=0,"OK","Majeur"),IF(ABS((O637-I637)/I637)&lt;=IFERROR(VLOOKUP(G637,$AJ7:AK9,2,FALSE),0.005),"OK",IF(ABS((O637-I637)/I637)&lt;=2*IFERROR(VLOOKUP(G637,$AJ7:AK9,2,FALSE),0.005),"Mineur","Majeur"))))</f>
        <v/>
      </c>
    </row>
    <row r="638" spans="12:19" x14ac:dyDescent="0.25">
      <c r="L638" t="str">
        <f t="shared" si="45"/>
        <v/>
      </c>
      <c r="M638" t="str">
        <f>IF(AND(ISNUMBER(J638),ISNUMBER(K638)),IF(ABS(K638-J638)&lt;=MAX($AH3,ABS($AH4*I638)),"Concordant","Divergent"),"")</f>
        <v/>
      </c>
      <c r="O638" t="str">
        <f t="shared" si="46"/>
        <v/>
      </c>
      <c r="P638" t="str">
        <f t="shared" si="47"/>
        <v/>
      </c>
      <c r="Q638" t="str">
        <f t="shared" si="48"/>
        <v/>
      </c>
      <c r="R638" t="str">
        <f t="shared" si="49"/>
        <v/>
      </c>
      <c r="S638" t="str">
        <f>IF(OR(O638="",I638=""),"",IF(I638=0,IF(O638=0,"OK","Majeur"),IF(ABS((O638-I638)/I638)&lt;=IFERROR(VLOOKUP(G638,$AJ7:AK9,2,FALSE),0.005),"OK",IF(ABS((O638-I638)/I638)&lt;=2*IFERROR(VLOOKUP(G638,$AJ7:AK9,2,FALSE),0.005),"Mineur","Majeur"))))</f>
        <v/>
      </c>
    </row>
    <row r="639" spans="12:19" x14ac:dyDescent="0.25">
      <c r="L639" t="str">
        <f t="shared" si="45"/>
        <v/>
      </c>
      <c r="M639" t="str">
        <f>IF(AND(ISNUMBER(J639),ISNUMBER(K639)),IF(ABS(K639-J639)&lt;=MAX($AH3,ABS($AH4*I639)),"Concordant","Divergent"),"")</f>
        <v/>
      </c>
      <c r="O639" t="str">
        <f t="shared" si="46"/>
        <v/>
      </c>
      <c r="P639" t="str">
        <f t="shared" si="47"/>
        <v/>
      </c>
      <c r="Q639" t="str">
        <f t="shared" si="48"/>
        <v/>
      </c>
      <c r="R639" t="str">
        <f t="shared" si="49"/>
        <v/>
      </c>
      <c r="S639" t="str">
        <f>IF(OR(O639="",I639=""),"",IF(I639=0,IF(O639=0,"OK","Majeur"),IF(ABS((O639-I639)/I639)&lt;=IFERROR(VLOOKUP(G639,$AJ7:AK9,2,FALSE),0.005),"OK",IF(ABS((O639-I639)/I639)&lt;=2*IFERROR(VLOOKUP(G639,$AJ7:AK9,2,FALSE),0.005),"Mineur","Majeur"))))</f>
        <v/>
      </c>
    </row>
    <row r="640" spans="12:19" x14ac:dyDescent="0.25">
      <c r="L640" t="str">
        <f t="shared" si="45"/>
        <v/>
      </c>
      <c r="M640" t="str">
        <f>IF(AND(ISNUMBER(J640),ISNUMBER(K640)),IF(ABS(K640-J640)&lt;=MAX($AH3,ABS($AH4*I640)),"Concordant","Divergent"),"")</f>
        <v/>
      </c>
      <c r="O640" t="str">
        <f t="shared" si="46"/>
        <v/>
      </c>
      <c r="P640" t="str">
        <f t="shared" si="47"/>
        <v/>
      </c>
      <c r="Q640" t="str">
        <f t="shared" si="48"/>
        <v/>
      </c>
      <c r="R640" t="str">
        <f t="shared" si="49"/>
        <v/>
      </c>
      <c r="S640" t="str">
        <f>IF(OR(O640="",I640=""),"",IF(I640=0,IF(O640=0,"OK","Majeur"),IF(ABS((O640-I640)/I640)&lt;=IFERROR(VLOOKUP(G640,$AJ7:AK9,2,FALSE),0.005),"OK",IF(ABS((O640-I640)/I640)&lt;=2*IFERROR(VLOOKUP(G640,$AJ7:AK9,2,FALSE),0.005),"Mineur","Majeur"))))</f>
        <v/>
      </c>
    </row>
    <row r="641" spans="12:19" x14ac:dyDescent="0.25">
      <c r="L641" t="str">
        <f t="shared" si="45"/>
        <v/>
      </c>
      <c r="M641" t="str">
        <f>IF(AND(ISNUMBER(J641),ISNUMBER(K641)),IF(ABS(K641-J641)&lt;=MAX($AH3,ABS($AH4*I641)),"Concordant","Divergent"),"")</f>
        <v/>
      </c>
      <c r="O641" t="str">
        <f t="shared" si="46"/>
        <v/>
      </c>
      <c r="P641" t="str">
        <f t="shared" si="47"/>
        <v/>
      </c>
      <c r="Q641" t="str">
        <f t="shared" si="48"/>
        <v/>
      </c>
      <c r="R641" t="str">
        <f t="shared" si="49"/>
        <v/>
      </c>
      <c r="S641" t="str">
        <f>IF(OR(O641="",I641=""),"",IF(I641=0,IF(O641=0,"OK","Majeur"),IF(ABS((O641-I641)/I641)&lt;=IFERROR(VLOOKUP(G641,$AJ7:AK9,2,FALSE),0.005),"OK",IF(ABS((O641-I641)/I641)&lt;=2*IFERROR(VLOOKUP(G641,$AJ7:AK9,2,FALSE),0.005),"Mineur","Majeur"))))</f>
        <v/>
      </c>
    </row>
    <row r="642" spans="12:19" x14ac:dyDescent="0.25">
      <c r="L642" t="str">
        <f t="shared" si="45"/>
        <v/>
      </c>
      <c r="M642" t="str">
        <f>IF(AND(ISNUMBER(J642),ISNUMBER(K642)),IF(ABS(K642-J642)&lt;=MAX($AH3,ABS($AH4*I642)),"Concordant","Divergent"),"")</f>
        <v/>
      </c>
      <c r="O642" t="str">
        <f t="shared" si="46"/>
        <v/>
      </c>
      <c r="P642" t="str">
        <f t="shared" si="47"/>
        <v/>
      </c>
      <c r="Q642" t="str">
        <f t="shared" si="48"/>
        <v/>
      </c>
      <c r="R642" t="str">
        <f t="shared" si="49"/>
        <v/>
      </c>
      <c r="S642" t="str">
        <f>IF(OR(O642="",I642=""),"",IF(I642=0,IF(O642=0,"OK","Majeur"),IF(ABS((O642-I642)/I642)&lt;=IFERROR(VLOOKUP(G642,$AJ7:AK9,2,FALSE),0.005),"OK",IF(ABS((O642-I642)/I642)&lt;=2*IFERROR(VLOOKUP(G642,$AJ7:AK9,2,FALSE),0.005),"Mineur","Majeur"))))</f>
        <v/>
      </c>
    </row>
    <row r="643" spans="12:19" x14ac:dyDescent="0.25">
      <c r="L643" t="str">
        <f t="shared" ref="L643:L706" si="50">IF(AND(ISNUMBER(J643),ISNUMBER(K643)),K643-J643,"")</f>
        <v/>
      </c>
      <c r="M643" t="str">
        <f>IF(AND(ISNUMBER(J643),ISNUMBER(K643)),IF(ABS(K643-J643)&lt;=MAX($AH3,ABS($AH4*I643)),"Concordant","Divergent"),"")</f>
        <v/>
      </c>
      <c r="O643" t="str">
        <f t="shared" ref="O643:O706" si="51">IF(AND(ISNUMBER(J643),ISNUMBER(K643)),IF(M643="Concordant",ROUND(AVERAGE(J643,K643),3),IF(NOT(ISBLANK(N643)),N643,"")),IF(NOT(ISBLANK(N643)),N643,""))</f>
        <v/>
      </c>
      <c r="P643" t="str">
        <f t="shared" ref="P643:P706" si="52">IF(ISNUMBER(O643),O643-I643,"")</f>
        <v/>
      </c>
      <c r="Q643" t="str">
        <f t="shared" ref="Q643:Q706" si="53">IF(AND(ISNUMBER(P643),I643&lt;&gt;0),P643/I643,IF(AND(I643=0,ISNUMBER(O643)),1,""))</f>
        <v/>
      </c>
      <c r="R643" t="str">
        <f t="shared" ref="R643:R706" si="54">IF(ISNUMBER(P643),P643*H643,"")</f>
        <v/>
      </c>
      <c r="S643" t="str">
        <f>IF(OR(O643="",I643=""),"",IF(I643=0,IF(O643=0,"OK","Majeur"),IF(ABS((O643-I643)/I643)&lt;=IFERROR(VLOOKUP(G643,$AJ7:AK9,2,FALSE),0.005),"OK",IF(ABS((O643-I643)/I643)&lt;=2*IFERROR(VLOOKUP(G643,$AJ7:AK9,2,FALSE),0.005),"Mineur","Majeur"))))</f>
        <v/>
      </c>
    </row>
    <row r="644" spans="12:19" x14ac:dyDescent="0.25">
      <c r="L644" t="str">
        <f t="shared" si="50"/>
        <v/>
      </c>
      <c r="M644" t="str">
        <f>IF(AND(ISNUMBER(J644),ISNUMBER(K644)),IF(ABS(K644-J644)&lt;=MAX($AH3,ABS($AH4*I644)),"Concordant","Divergent"),"")</f>
        <v/>
      </c>
      <c r="O644" t="str">
        <f t="shared" si="51"/>
        <v/>
      </c>
      <c r="P644" t="str">
        <f t="shared" si="52"/>
        <v/>
      </c>
      <c r="Q644" t="str">
        <f t="shared" si="53"/>
        <v/>
      </c>
      <c r="R644" t="str">
        <f t="shared" si="54"/>
        <v/>
      </c>
      <c r="S644" t="str">
        <f>IF(OR(O644="",I644=""),"",IF(I644=0,IF(O644=0,"OK","Majeur"),IF(ABS((O644-I644)/I644)&lt;=IFERROR(VLOOKUP(G644,$AJ7:AK9,2,FALSE),0.005),"OK",IF(ABS((O644-I644)/I644)&lt;=2*IFERROR(VLOOKUP(G644,$AJ7:AK9,2,FALSE),0.005),"Mineur","Majeur"))))</f>
        <v/>
      </c>
    </row>
    <row r="645" spans="12:19" x14ac:dyDescent="0.25">
      <c r="L645" t="str">
        <f t="shared" si="50"/>
        <v/>
      </c>
      <c r="M645" t="str">
        <f>IF(AND(ISNUMBER(J645),ISNUMBER(K645)),IF(ABS(K645-J645)&lt;=MAX($AH3,ABS($AH4*I645)),"Concordant","Divergent"),"")</f>
        <v/>
      </c>
      <c r="O645" t="str">
        <f t="shared" si="51"/>
        <v/>
      </c>
      <c r="P645" t="str">
        <f t="shared" si="52"/>
        <v/>
      </c>
      <c r="Q645" t="str">
        <f t="shared" si="53"/>
        <v/>
      </c>
      <c r="R645" t="str">
        <f t="shared" si="54"/>
        <v/>
      </c>
      <c r="S645" t="str">
        <f>IF(OR(O645="",I645=""),"",IF(I645=0,IF(O645=0,"OK","Majeur"),IF(ABS((O645-I645)/I645)&lt;=IFERROR(VLOOKUP(G645,$AJ7:AK9,2,FALSE),0.005),"OK",IF(ABS((O645-I645)/I645)&lt;=2*IFERROR(VLOOKUP(G645,$AJ7:AK9,2,FALSE),0.005),"Mineur","Majeur"))))</f>
        <v/>
      </c>
    </row>
    <row r="646" spans="12:19" x14ac:dyDescent="0.25">
      <c r="L646" t="str">
        <f t="shared" si="50"/>
        <v/>
      </c>
      <c r="M646" t="str">
        <f>IF(AND(ISNUMBER(J646),ISNUMBER(K646)),IF(ABS(K646-J646)&lt;=MAX($AH3,ABS($AH4*I646)),"Concordant","Divergent"),"")</f>
        <v/>
      </c>
      <c r="O646" t="str">
        <f t="shared" si="51"/>
        <v/>
      </c>
      <c r="P646" t="str">
        <f t="shared" si="52"/>
        <v/>
      </c>
      <c r="Q646" t="str">
        <f t="shared" si="53"/>
        <v/>
      </c>
      <c r="R646" t="str">
        <f t="shared" si="54"/>
        <v/>
      </c>
      <c r="S646" t="str">
        <f>IF(OR(O646="",I646=""),"",IF(I646=0,IF(O646=0,"OK","Majeur"),IF(ABS((O646-I646)/I646)&lt;=IFERROR(VLOOKUP(G646,$AJ7:AK9,2,FALSE),0.005),"OK",IF(ABS((O646-I646)/I646)&lt;=2*IFERROR(VLOOKUP(G646,$AJ7:AK9,2,FALSE),0.005),"Mineur","Majeur"))))</f>
        <v/>
      </c>
    </row>
    <row r="647" spans="12:19" x14ac:dyDescent="0.25">
      <c r="L647" t="str">
        <f t="shared" si="50"/>
        <v/>
      </c>
      <c r="M647" t="str">
        <f>IF(AND(ISNUMBER(J647),ISNUMBER(K647)),IF(ABS(K647-J647)&lt;=MAX($AH3,ABS($AH4*I647)),"Concordant","Divergent"),"")</f>
        <v/>
      </c>
      <c r="O647" t="str">
        <f t="shared" si="51"/>
        <v/>
      </c>
      <c r="P647" t="str">
        <f t="shared" si="52"/>
        <v/>
      </c>
      <c r="Q647" t="str">
        <f t="shared" si="53"/>
        <v/>
      </c>
      <c r="R647" t="str">
        <f t="shared" si="54"/>
        <v/>
      </c>
      <c r="S647" t="str">
        <f>IF(OR(O647="",I647=""),"",IF(I647=0,IF(O647=0,"OK","Majeur"),IF(ABS((O647-I647)/I647)&lt;=IFERROR(VLOOKUP(G647,$AJ7:AK9,2,FALSE),0.005),"OK",IF(ABS((O647-I647)/I647)&lt;=2*IFERROR(VLOOKUP(G647,$AJ7:AK9,2,FALSE),0.005),"Mineur","Majeur"))))</f>
        <v/>
      </c>
    </row>
    <row r="648" spans="12:19" x14ac:dyDescent="0.25">
      <c r="L648" t="str">
        <f t="shared" si="50"/>
        <v/>
      </c>
      <c r="M648" t="str">
        <f>IF(AND(ISNUMBER(J648),ISNUMBER(K648)),IF(ABS(K648-J648)&lt;=MAX($AH3,ABS($AH4*I648)),"Concordant","Divergent"),"")</f>
        <v/>
      </c>
      <c r="O648" t="str">
        <f t="shared" si="51"/>
        <v/>
      </c>
      <c r="P648" t="str">
        <f t="shared" si="52"/>
        <v/>
      </c>
      <c r="Q648" t="str">
        <f t="shared" si="53"/>
        <v/>
      </c>
      <c r="R648" t="str">
        <f t="shared" si="54"/>
        <v/>
      </c>
      <c r="S648" t="str">
        <f>IF(OR(O648="",I648=""),"",IF(I648=0,IF(O648=0,"OK","Majeur"),IF(ABS((O648-I648)/I648)&lt;=IFERROR(VLOOKUP(G648,$AJ7:AK9,2,FALSE),0.005),"OK",IF(ABS((O648-I648)/I648)&lt;=2*IFERROR(VLOOKUP(G648,$AJ7:AK9,2,FALSE),0.005),"Mineur","Majeur"))))</f>
        <v/>
      </c>
    </row>
    <row r="649" spans="12:19" x14ac:dyDescent="0.25">
      <c r="L649" t="str">
        <f t="shared" si="50"/>
        <v/>
      </c>
      <c r="M649" t="str">
        <f>IF(AND(ISNUMBER(J649),ISNUMBER(K649)),IF(ABS(K649-J649)&lt;=MAX($AH3,ABS($AH4*I649)),"Concordant","Divergent"),"")</f>
        <v/>
      </c>
      <c r="O649" t="str">
        <f t="shared" si="51"/>
        <v/>
      </c>
      <c r="P649" t="str">
        <f t="shared" si="52"/>
        <v/>
      </c>
      <c r="Q649" t="str">
        <f t="shared" si="53"/>
        <v/>
      </c>
      <c r="R649" t="str">
        <f t="shared" si="54"/>
        <v/>
      </c>
      <c r="S649" t="str">
        <f>IF(OR(O649="",I649=""),"",IF(I649=0,IF(O649=0,"OK","Majeur"),IF(ABS((O649-I649)/I649)&lt;=IFERROR(VLOOKUP(G649,$AJ7:AK9,2,FALSE),0.005),"OK",IF(ABS((O649-I649)/I649)&lt;=2*IFERROR(VLOOKUP(G649,$AJ7:AK9,2,FALSE),0.005),"Mineur","Majeur"))))</f>
        <v/>
      </c>
    </row>
    <row r="650" spans="12:19" x14ac:dyDescent="0.25">
      <c r="L650" t="str">
        <f t="shared" si="50"/>
        <v/>
      </c>
      <c r="M650" t="str">
        <f>IF(AND(ISNUMBER(J650),ISNUMBER(K650)),IF(ABS(K650-J650)&lt;=MAX($AH3,ABS($AH4*I650)),"Concordant","Divergent"),"")</f>
        <v/>
      </c>
      <c r="O650" t="str">
        <f t="shared" si="51"/>
        <v/>
      </c>
      <c r="P650" t="str">
        <f t="shared" si="52"/>
        <v/>
      </c>
      <c r="Q650" t="str">
        <f t="shared" si="53"/>
        <v/>
      </c>
      <c r="R650" t="str">
        <f t="shared" si="54"/>
        <v/>
      </c>
      <c r="S650" t="str">
        <f>IF(OR(O650="",I650=""),"",IF(I650=0,IF(O650=0,"OK","Majeur"),IF(ABS((O650-I650)/I650)&lt;=IFERROR(VLOOKUP(G650,$AJ7:AK9,2,FALSE),0.005),"OK",IF(ABS((O650-I650)/I650)&lt;=2*IFERROR(VLOOKUP(G650,$AJ7:AK9,2,FALSE),0.005),"Mineur","Majeur"))))</f>
        <v/>
      </c>
    </row>
    <row r="651" spans="12:19" x14ac:dyDescent="0.25">
      <c r="L651" t="str">
        <f t="shared" si="50"/>
        <v/>
      </c>
      <c r="M651" t="str">
        <f>IF(AND(ISNUMBER(J651),ISNUMBER(K651)),IF(ABS(K651-J651)&lt;=MAX($AH3,ABS($AH4*I651)),"Concordant","Divergent"),"")</f>
        <v/>
      </c>
      <c r="O651" t="str">
        <f t="shared" si="51"/>
        <v/>
      </c>
      <c r="P651" t="str">
        <f t="shared" si="52"/>
        <v/>
      </c>
      <c r="Q651" t="str">
        <f t="shared" si="53"/>
        <v/>
      </c>
      <c r="R651" t="str">
        <f t="shared" si="54"/>
        <v/>
      </c>
      <c r="S651" t="str">
        <f>IF(OR(O651="",I651=""),"",IF(I651=0,IF(O651=0,"OK","Majeur"),IF(ABS((O651-I651)/I651)&lt;=IFERROR(VLOOKUP(G651,$AJ7:AK9,2,FALSE),0.005),"OK",IF(ABS((O651-I651)/I651)&lt;=2*IFERROR(VLOOKUP(G651,$AJ7:AK9,2,FALSE),0.005),"Mineur","Majeur"))))</f>
        <v/>
      </c>
    </row>
    <row r="652" spans="12:19" x14ac:dyDescent="0.25">
      <c r="L652" t="str">
        <f t="shared" si="50"/>
        <v/>
      </c>
      <c r="M652" t="str">
        <f>IF(AND(ISNUMBER(J652),ISNUMBER(K652)),IF(ABS(K652-J652)&lt;=MAX($AH3,ABS($AH4*I652)),"Concordant","Divergent"),"")</f>
        <v/>
      </c>
      <c r="O652" t="str">
        <f t="shared" si="51"/>
        <v/>
      </c>
      <c r="P652" t="str">
        <f t="shared" si="52"/>
        <v/>
      </c>
      <c r="Q652" t="str">
        <f t="shared" si="53"/>
        <v/>
      </c>
      <c r="R652" t="str">
        <f t="shared" si="54"/>
        <v/>
      </c>
      <c r="S652" t="str">
        <f>IF(OR(O652="",I652=""),"",IF(I652=0,IF(O652=0,"OK","Majeur"),IF(ABS((O652-I652)/I652)&lt;=IFERROR(VLOOKUP(G652,$AJ7:AK9,2,FALSE),0.005),"OK",IF(ABS((O652-I652)/I652)&lt;=2*IFERROR(VLOOKUP(G652,$AJ7:AK9,2,FALSE),0.005),"Mineur","Majeur"))))</f>
        <v/>
      </c>
    </row>
    <row r="653" spans="12:19" x14ac:dyDescent="0.25">
      <c r="L653" t="str">
        <f t="shared" si="50"/>
        <v/>
      </c>
      <c r="M653" t="str">
        <f>IF(AND(ISNUMBER(J653),ISNUMBER(K653)),IF(ABS(K653-J653)&lt;=MAX($AH3,ABS($AH4*I653)),"Concordant","Divergent"),"")</f>
        <v/>
      </c>
      <c r="O653" t="str">
        <f t="shared" si="51"/>
        <v/>
      </c>
      <c r="P653" t="str">
        <f t="shared" si="52"/>
        <v/>
      </c>
      <c r="Q653" t="str">
        <f t="shared" si="53"/>
        <v/>
      </c>
      <c r="R653" t="str">
        <f t="shared" si="54"/>
        <v/>
      </c>
      <c r="S653" t="str">
        <f>IF(OR(O653="",I653=""),"",IF(I653=0,IF(O653=0,"OK","Majeur"),IF(ABS((O653-I653)/I653)&lt;=IFERROR(VLOOKUP(G653,$AJ7:AK9,2,FALSE),0.005),"OK",IF(ABS((O653-I653)/I653)&lt;=2*IFERROR(VLOOKUP(G653,$AJ7:AK9,2,FALSE),0.005),"Mineur","Majeur"))))</f>
        <v/>
      </c>
    </row>
    <row r="654" spans="12:19" x14ac:dyDescent="0.25">
      <c r="L654" t="str">
        <f t="shared" si="50"/>
        <v/>
      </c>
      <c r="M654" t="str">
        <f>IF(AND(ISNUMBER(J654),ISNUMBER(K654)),IF(ABS(K654-J654)&lt;=MAX($AH3,ABS($AH4*I654)),"Concordant","Divergent"),"")</f>
        <v/>
      </c>
      <c r="O654" t="str">
        <f t="shared" si="51"/>
        <v/>
      </c>
      <c r="P654" t="str">
        <f t="shared" si="52"/>
        <v/>
      </c>
      <c r="Q654" t="str">
        <f t="shared" si="53"/>
        <v/>
      </c>
      <c r="R654" t="str">
        <f t="shared" si="54"/>
        <v/>
      </c>
      <c r="S654" t="str">
        <f>IF(OR(O654="",I654=""),"",IF(I654=0,IF(O654=0,"OK","Majeur"),IF(ABS((O654-I654)/I654)&lt;=IFERROR(VLOOKUP(G654,$AJ7:AK9,2,FALSE),0.005),"OK",IF(ABS((O654-I654)/I654)&lt;=2*IFERROR(VLOOKUP(G654,$AJ7:AK9,2,FALSE),0.005),"Mineur","Majeur"))))</f>
        <v/>
      </c>
    </row>
    <row r="655" spans="12:19" x14ac:dyDescent="0.25">
      <c r="L655" t="str">
        <f t="shared" si="50"/>
        <v/>
      </c>
      <c r="M655" t="str">
        <f>IF(AND(ISNUMBER(J655),ISNUMBER(K655)),IF(ABS(K655-J655)&lt;=MAX($AH3,ABS($AH4*I655)),"Concordant","Divergent"),"")</f>
        <v/>
      </c>
      <c r="O655" t="str">
        <f t="shared" si="51"/>
        <v/>
      </c>
      <c r="P655" t="str">
        <f t="shared" si="52"/>
        <v/>
      </c>
      <c r="Q655" t="str">
        <f t="shared" si="53"/>
        <v/>
      </c>
      <c r="R655" t="str">
        <f t="shared" si="54"/>
        <v/>
      </c>
      <c r="S655" t="str">
        <f>IF(OR(O655="",I655=""),"",IF(I655=0,IF(O655=0,"OK","Majeur"),IF(ABS((O655-I655)/I655)&lt;=IFERROR(VLOOKUP(G655,$AJ7:AK9,2,FALSE),0.005),"OK",IF(ABS((O655-I655)/I655)&lt;=2*IFERROR(VLOOKUP(G655,$AJ7:AK9,2,FALSE),0.005),"Mineur","Majeur"))))</f>
        <v/>
      </c>
    </row>
    <row r="656" spans="12:19" x14ac:dyDescent="0.25">
      <c r="L656" t="str">
        <f t="shared" si="50"/>
        <v/>
      </c>
      <c r="M656" t="str">
        <f>IF(AND(ISNUMBER(J656),ISNUMBER(K656)),IF(ABS(K656-J656)&lt;=MAX($AH3,ABS($AH4*I656)),"Concordant","Divergent"),"")</f>
        <v/>
      </c>
      <c r="O656" t="str">
        <f t="shared" si="51"/>
        <v/>
      </c>
      <c r="P656" t="str">
        <f t="shared" si="52"/>
        <v/>
      </c>
      <c r="Q656" t="str">
        <f t="shared" si="53"/>
        <v/>
      </c>
      <c r="R656" t="str">
        <f t="shared" si="54"/>
        <v/>
      </c>
      <c r="S656" t="str">
        <f>IF(OR(O656="",I656=""),"",IF(I656=0,IF(O656=0,"OK","Majeur"),IF(ABS((O656-I656)/I656)&lt;=IFERROR(VLOOKUP(G656,$AJ7:AK9,2,FALSE),0.005),"OK",IF(ABS((O656-I656)/I656)&lt;=2*IFERROR(VLOOKUP(G656,$AJ7:AK9,2,FALSE),0.005),"Mineur","Majeur"))))</f>
        <v/>
      </c>
    </row>
    <row r="657" spans="12:19" x14ac:dyDescent="0.25">
      <c r="L657" t="str">
        <f t="shared" si="50"/>
        <v/>
      </c>
      <c r="M657" t="str">
        <f>IF(AND(ISNUMBER(J657),ISNUMBER(K657)),IF(ABS(K657-J657)&lt;=MAX($AH3,ABS($AH4*I657)),"Concordant","Divergent"),"")</f>
        <v/>
      </c>
      <c r="O657" t="str">
        <f t="shared" si="51"/>
        <v/>
      </c>
      <c r="P657" t="str">
        <f t="shared" si="52"/>
        <v/>
      </c>
      <c r="Q657" t="str">
        <f t="shared" si="53"/>
        <v/>
      </c>
      <c r="R657" t="str">
        <f t="shared" si="54"/>
        <v/>
      </c>
      <c r="S657" t="str">
        <f>IF(OR(O657="",I657=""),"",IF(I657=0,IF(O657=0,"OK","Majeur"),IF(ABS((O657-I657)/I657)&lt;=IFERROR(VLOOKUP(G657,$AJ7:AK9,2,FALSE),0.005),"OK",IF(ABS((O657-I657)/I657)&lt;=2*IFERROR(VLOOKUP(G657,$AJ7:AK9,2,FALSE),0.005),"Mineur","Majeur"))))</f>
        <v/>
      </c>
    </row>
    <row r="658" spans="12:19" x14ac:dyDescent="0.25">
      <c r="L658" t="str">
        <f t="shared" si="50"/>
        <v/>
      </c>
      <c r="M658" t="str">
        <f>IF(AND(ISNUMBER(J658),ISNUMBER(K658)),IF(ABS(K658-J658)&lt;=MAX($AH3,ABS($AH4*I658)),"Concordant","Divergent"),"")</f>
        <v/>
      </c>
      <c r="O658" t="str">
        <f t="shared" si="51"/>
        <v/>
      </c>
      <c r="P658" t="str">
        <f t="shared" si="52"/>
        <v/>
      </c>
      <c r="Q658" t="str">
        <f t="shared" si="53"/>
        <v/>
      </c>
      <c r="R658" t="str">
        <f t="shared" si="54"/>
        <v/>
      </c>
      <c r="S658" t="str">
        <f>IF(OR(O658="",I658=""),"",IF(I658=0,IF(O658=0,"OK","Majeur"),IF(ABS((O658-I658)/I658)&lt;=IFERROR(VLOOKUP(G658,$AJ7:AK9,2,FALSE),0.005),"OK",IF(ABS((O658-I658)/I658)&lt;=2*IFERROR(VLOOKUP(G658,$AJ7:AK9,2,FALSE),0.005),"Mineur","Majeur"))))</f>
        <v/>
      </c>
    </row>
    <row r="659" spans="12:19" x14ac:dyDescent="0.25">
      <c r="L659" t="str">
        <f t="shared" si="50"/>
        <v/>
      </c>
      <c r="M659" t="str">
        <f>IF(AND(ISNUMBER(J659),ISNUMBER(K659)),IF(ABS(K659-J659)&lt;=MAX($AH3,ABS($AH4*I659)),"Concordant","Divergent"),"")</f>
        <v/>
      </c>
      <c r="O659" t="str">
        <f t="shared" si="51"/>
        <v/>
      </c>
      <c r="P659" t="str">
        <f t="shared" si="52"/>
        <v/>
      </c>
      <c r="Q659" t="str">
        <f t="shared" si="53"/>
        <v/>
      </c>
      <c r="R659" t="str">
        <f t="shared" si="54"/>
        <v/>
      </c>
      <c r="S659" t="str">
        <f>IF(OR(O659="",I659=""),"",IF(I659=0,IF(O659=0,"OK","Majeur"),IF(ABS((O659-I659)/I659)&lt;=IFERROR(VLOOKUP(G659,$AJ7:AK9,2,FALSE),0.005),"OK",IF(ABS((O659-I659)/I659)&lt;=2*IFERROR(VLOOKUP(G659,$AJ7:AK9,2,FALSE),0.005),"Mineur","Majeur"))))</f>
        <v/>
      </c>
    </row>
    <row r="660" spans="12:19" x14ac:dyDescent="0.25">
      <c r="L660" t="str">
        <f t="shared" si="50"/>
        <v/>
      </c>
      <c r="M660" t="str">
        <f>IF(AND(ISNUMBER(J660),ISNUMBER(K660)),IF(ABS(K660-J660)&lt;=MAX($AH3,ABS($AH4*I660)),"Concordant","Divergent"),"")</f>
        <v/>
      </c>
      <c r="O660" t="str">
        <f t="shared" si="51"/>
        <v/>
      </c>
      <c r="P660" t="str">
        <f t="shared" si="52"/>
        <v/>
      </c>
      <c r="Q660" t="str">
        <f t="shared" si="53"/>
        <v/>
      </c>
      <c r="R660" t="str">
        <f t="shared" si="54"/>
        <v/>
      </c>
      <c r="S660" t="str">
        <f>IF(OR(O660="",I660=""),"",IF(I660=0,IF(O660=0,"OK","Majeur"),IF(ABS((O660-I660)/I660)&lt;=IFERROR(VLOOKUP(G660,$AJ7:AK9,2,FALSE),0.005),"OK",IF(ABS((O660-I660)/I660)&lt;=2*IFERROR(VLOOKUP(G660,$AJ7:AK9,2,FALSE),0.005),"Mineur","Majeur"))))</f>
        <v/>
      </c>
    </row>
    <row r="661" spans="12:19" x14ac:dyDescent="0.25">
      <c r="L661" t="str">
        <f t="shared" si="50"/>
        <v/>
      </c>
      <c r="M661" t="str">
        <f>IF(AND(ISNUMBER(J661),ISNUMBER(K661)),IF(ABS(K661-J661)&lt;=MAX($AH3,ABS($AH4*I661)),"Concordant","Divergent"),"")</f>
        <v/>
      </c>
      <c r="O661" t="str">
        <f t="shared" si="51"/>
        <v/>
      </c>
      <c r="P661" t="str">
        <f t="shared" si="52"/>
        <v/>
      </c>
      <c r="Q661" t="str">
        <f t="shared" si="53"/>
        <v/>
      </c>
      <c r="R661" t="str">
        <f t="shared" si="54"/>
        <v/>
      </c>
      <c r="S661" t="str">
        <f>IF(OR(O661="",I661=""),"",IF(I661=0,IF(O661=0,"OK","Majeur"),IF(ABS((O661-I661)/I661)&lt;=IFERROR(VLOOKUP(G661,$AJ7:AK9,2,FALSE),0.005),"OK",IF(ABS((O661-I661)/I661)&lt;=2*IFERROR(VLOOKUP(G661,$AJ7:AK9,2,FALSE),0.005),"Mineur","Majeur"))))</f>
        <v/>
      </c>
    </row>
    <row r="662" spans="12:19" x14ac:dyDescent="0.25">
      <c r="L662" t="str">
        <f t="shared" si="50"/>
        <v/>
      </c>
      <c r="M662" t="str">
        <f>IF(AND(ISNUMBER(J662),ISNUMBER(K662)),IF(ABS(K662-J662)&lt;=MAX($AH3,ABS($AH4*I662)),"Concordant","Divergent"),"")</f>
        <v/>
      </c>
      <c r="O662" t="str">
        <f t="shared" si="51"/>
        <v/>
      </c>
      <c r="P662" t="str">
        <f t="shared" si="52"/>
        <v/>
      </c>
      <c r="Q662" t="str">
        <f t="shared" si="53"/>
        <v/>
      </c>
      <c r="R662" t="str">
        <f t="shared" si="54"/>
        <v/>
      </c>
      <c r="S662" t="str">
        <f>IF(OR(O662="",I662=""),"",IF(I662=0,IF(O662=0,"OK","Majeur"),IF(ABS((O662-I662)/I662)&lt;=IFERROR(VLOOKUP(G662,$AJ7:AK9,2,FALSE),0.005),"OK",IF(ABS((O662-I662)/I662)&lt;=2*IFERROR(VLOOKUP(G662,$AJ7:AK9,2,FALSE),0.005),"Mineur","Majeur"))))</f>
        <v/>
      </c>
    </row>
    <row r="663" spans="12:19" x14ac:dyDescent="0.25">
      <c r="L663" t="str">
        <f t="shared" si="50"/>
        <v/>
      </c>
      <c r="M663" t="str">
        <f>IF(AND(ISNUMBER(J663),ISNUMBER(K663)),IF(ABS(K663-J663)&lt;=MAX($AH3,ABS($AH4*I663)),"Concordant","Divergent"),"")</f>
        <v/>
      </c>
      <c r="O663" t="str">
        <f t="shared" si="51"/>
        <v/>
      </c>
      <c r="P663" t="str">
        <f t="shared" si="52"/>
        <v/>
      </c>
      <c r="Q663" t="str">
        <f t="shared" si="53"/>
        <v/>
      </c>
      <c r="R663" t="str">
        <f t="shared" si="54"/>
        <v/>
      </c>
      <c r="S663" t="str">
        <f>IF(OR(O663="",I663=""),"",IF(I663=0,IF(O663=0,"OK","Majeur"),IF(ABS((O663-I663)/I663)&lt;=IFERROR(VLOOKUP(G663,$AJ7:AK9,2,FALSE),0.005),"OK",IF(ABS((O663-I663)/I663)&lt;=2*IFERROR(VLOOKUP(G663,$AJ7:AK9,2,FALSE),0.005),"Mineur","Majeur"))))</f>
        <v/>
      </c>
    </row>
    <row r="664" spans="12:19" x14ac:dyDescent="0.25">
      <c r="L664" t="str">
        <f t="shared" si="50"/>
        <v/>
      </c>
      <c r="M664" t="str">
        <f>IF(AND(ISNUMBER(J664),ISNUMBER(K664)),IF(ABS(K664-J664)&lt;=MAX($AH3,ABS($AH4*I664)),"Concordant","Divergent"),"")</f>
        <v/>
      </c>
      <c r="O664" t="str">
        <f t="shared" si="51"/>
        <v/>
      </c>
      <c r="P664" t="str">
        <f t="shared" si="52"/>
        <v/>
      </c>
      <c r="Q664" t="str">
        <f t="shared" si="53"/>
        <v/>
      </c>
      <c r="R664" t="str">
        <f t="shared" si="54"/>
        <v/>
      </c>
      <c r="S664" t="str">
        <f>IF(OR(O664="",I664=""),"",IF(I664=0,IF(O664=0,"OK","Majeur"),IF(ABS((O664-I664)/I664)&lt;=IFERROR(VLOOKUP(G664,$AJ7:AK9,2,FALSE),0.005),"OK",IF(ABS((O664-I664)/I664)&lt;=2*IFERROR(VLOOKUP(G664,$AJ7:AK9,2,FALSE),0.005),"Mineur","Majeur"))))</f>
        <v/>
      </c>
    </row>
    <row r="665" spans="12:19" x14ac:dyDescent="0.25">
      <c r="L665" t="str">
        <f t="shared" si="50"/>
        <v/>
      </c>
      <c r="M665" t="str">
        <f>IF(AND(ISNUMBER(J665),ISNUMBER(K665)),IF(ABS(K665-J665)&lt;=MAX($AH3,ABS($AH4*I665)),"Concordant","Divergent"),"")</f>
        <v/>
      </c>
      <c r="O665" t="str">
        <f t="shared" si="51"/>
        <v/>
      </c>
      <c r="P665" t="str">
        <f t="shared" si="52"/>
        <v/>
      </c>
      <c r="Q665" t="str">
        <f t="shared" si="53"/>
        <v/>
      </c>
      <c r="R665" t="str">
        <f t="shared" si="54"/>
        <v/>
      </c>
      <c r="S665" t="str">
        <f>IF(OR(O665="",I665=""),"",IF(I665=0,IF(O665=0,"OK","Majeur"),IF(ABS((O665-I665)/I665)&lt;=IFERROR(VLOOKUP(G665,$AJ7:AK9,2,FALSE),0.005),"OK",IF(ABS((O665-I665)/I665)&lt;=2*IFERROR(VLOOKUP(G665,$AJ7:AK9,2,FALSE),0.005),"Mineur","Majeur"))))</f>
        <v/>
      </c>
    </row>
    <row r="666" spans="12:19" x14ac:dyDescent="0.25">
      <c r="L666" t="str">
        <f t="shared" si="50"/>
        <v/>
      </c>
      <c r="M666" t="str">
        <f>IF(AND(ISNUMBER(J666),ISNUMBER(K666)),IF(ABS(K666-J666)&lt;=MAX($AH3,ABS($AH4*I666)),"Concordant","Divergent"),"")</f>
        <v/>
      </c>
      <c r="O666" t="str">
        <f t="shared" si="51"/>
        <v/>
      </c>
      <c r="P666" t="str">
        <f t="shared" si="52"/>
        <v/>
      </c>
      <c r="Q666" t="str">
        <f t="shared" si="53"/>
        <v/>
      </c>
      <c r="R666" t="str">
        <f t="shared" si="54"/>
        <v/>
      </c>
      <c r="S666" t="str">
        <f>IF(OR(O666="",I666=""),"",IF(I666=0,IF(O666=0,"OK","Majeur"),IF(ABS((O666-I666)/I666)&lt;=IFERROR(VLOOKUP(G666,$AJ7:AK9,2,FALSE),0.005),"OK",IF(ABS((O666-I666)/I666)&lt;=2*IFERROR(VLOOKUP(G666,$AJ7:AK9,2,FALSE),0.005),"Mineur","Majeur"))))</f>
        <v/>
      </c>
    </row>
    <row r="667" spans="12:19" x14ac:dyDescent="0.25">
      <c r="L667" t="str">
        <f t="shared" si="50"/>
        <v/>
      </c>
      <c r="M667" t="str">
        <f>IF(AND(ISNUMBER(J667),ISNUMBER(K667)),IF(ABS(K667-J667)&lt;=MAX($AH3,ABS($AH4*I667)),"Concordant","Divergent"),"")</f>
        <v/>
      </c>
      <c r="O667" t="str">
        <f t="shared" si="51"/>
        <v/>
      </c>
      <c r="P667" t="str">
        <f t="shared" si="52"/>
        <v/>
      </c>
      <c r="Q667" t="str">
        <f t="shared" si="53"/>
        <v/>
      </c>
      <c r="R667" t="str">
        <f t="shared" si="54"/>
        <v/>
      </c>
      <c r="S667" t="str">
        <f>IF(OR(O667="",I667=""),"",IF(I667=0,IF(O667=0,"OK","Majeur"),IF(ABS((O667-I667)/I667)&lt;=IFERROR(VLOOKUP(G667,$AJ7:AK9,2,FALSE),0.005),"OK",IF(ABS((O667-I667)/I667)&lt;=2*IFERROR(VLOOKUP(G667,$AJ7:AK9,2,FALSE),0.005),"Mineur","Majeur"))))</f>
        <v/>
      </c>
    </row>
    <row r="668" spans="12:19" x14ac:dyDescent="0.25">
      <c r="L668" t="str">
        <f t="shared" si="50"/>
        <v/>
      </c>
      <c r="M668" t="str">
        <f>IF(AND(ISNUMBER(J668),ISNUMBER(K668)),IF(ABS(K668-J668)&lt;=MAX($AH3,ABS($AH4*I668)),"Concordant","Divergent"),"")</f>
        <v/>
      </c>
      <c r="O668" t="str">
        <f t="shared" si="51"/>
        <v/>
      </c>
      <c r="P668" t="str">
        <f t="shared" si="52"/>
        <v/>
      </c>
      <c r="Q668" t="str">
        <f t="shared" si="53"/>
        <v/>
      </c>
      <c r="R668" t="str">
        <f t="shared" si="54"/>
        <v/>
      </c>
      <c r="S668" t="str">
        <f>IF(OR(O668="",I668=""),"",IF(I668=0,IF(O668=0,"OK","Majeur"),IF(ABS((O668-I668)/I668)&lt;=IFERROR(VLOOKUP(G668,$AJ7:AK9,2,FALSE),0.005),"OK",IF(ABS((O668-I668)/I668)&lt;=2*IFERROR(VLOOKUP(G668,$AJ7:AK9,2,FALSE),0.005),"Mineur","Majeur"))))</f>
        <v/>
      </c>
    </row>
    <row r="669" spans="12:19" x14ac:dyDescent="0.25">
      <c r="L669" t="str">
        <f t="shared" si="50"/>
        <v/>
      </c>
      <c r="M669" t="str">
        <f>IF(AND(ISNUMBER(J669),ISNUMBER(K669)),IF(ABS(K669-J669)&lt;=MAX($AH3,ABS($AH4*I669)),"Concordant","Divergent"),"")</f>
        <v/>
      </c>
      <c r="O669" t="str">
        <f t="shared" si="51"/>
        <v/>
      </c>
      <c r="P669" t="str">
        <f t="shared" si="52"/>
        <v/>
      </c>
      <c r="Q669" t="str">
        <f t="shared" si="53"/>
        <v/>
      </c>
      <c r="R669" t="str">
        <f t="shared" si="54"/>
        <v/>
      </c>
      <c r="S669" t="str">
        <f>IF(OR(O669="",I669=""),"",IF(I669=0,IF(O669=0,"OK","Majeur"),IF(ABS((O669-I669)/I669)&lt;=IFERROR(VLOOKUP(G669,$AJ7:AK9,2,FALSE),0.005),"OK",IF(ABS((O669-I669)/I669)&lt;=2*IFERROR(VLOOKUP(G669,$AJ7:AK9,2,FALSE),0.005),"Mineur","Majeur"))))</f>
        <v/>
      </c>
    </row>
    <row r="670" spans="12:19" x14ac:dyDescent="0.25">
      <c r="L670" t="str">
        <f t="shared" si="50"/>
        <v/>
      </c>
      <c r="M670" t="str">
        <f>IF(AND(ISNUMBER(J670),ISNUMBER(K670)),IF(ABS(K670-J670)&lt;=MAX($AH3,ABS($AH4*I670)),"Concordant","Divergent"),"")</f>
        <v/>
      </c>
      <c r="O670" t="str">
        <f t="shared" si="51"/>
        <v/>
      </c>
      <c r="P670" t="str">
        <f t="shared" si="52"/>
        <v/>
      </c>
      <c r="Q670" t="str">
        <f t="shared" si="53"/>
        <v/>
      </c>
      <c r="R670" t="str">
        <f t="shared" si="54"/>
        <v/>
      </c>
      <c r="S670" t="str">
        <f>IF(OR(O670="",I670=""),"",IF(I670=0,IF(O670=0,"OK","Majeur"),IF(ABS((O670-I670)/I670)&lt;=IFERROR(VLOOKUP(G670,$AJ7:AK9,2,FALSE),0.005),"OK",IF(ABS((O670-I670)/I670)&lt;=2*IFERROR(VLOOKUP(G670,$AJ7:AK9,2,FALSE),0.005),"Mineur","Majeur"))))</f>
        <v/>
      </c>
    </row>
    <row r="671" spans="12:19" x14ac:dyDescent="0.25">
      <c r="L671" t="str">
        <f t="shared" si="50"/>
        <v/>
      </c>
      <c r="M671" t="str">
        <f>IF(AND(ISNUMBER(J671),ISNUMBER(K671)),IF(ABS(K671-J671)&lt;=MAX($AH3,ABS($AH4*I671)),"Concordant","Divergent"),"")</f>
        <v/>
      </c>
      <c r="O671" t="str">
        <f t="shared" si="51"/>
        <v/>
      </c>
      <c r="P671" t="str">
        <f t="shared" si="52"/>
        <v/>
      </c>
      <c r="Q671" t="str">
        <f t="shared" si="53"/>
        <v/>
      </c>
      <c r="R671" t="str">
        <f t="shared" si="54"/>
        <v/>
      </c>
      <c r="S671" t="str">
        <f>IF(OR(O671="",I671=""),"",IF(I671=0,IF(O671=0,"OK","Majeur"),IF(ABS((O671-I671)/I671)&lt;=IFERROR(VLOOKUP(G671,$AJ7:AK9,2,FALSE),0.005),"OK",IF(ABS((O671-I671)/I671)&lt;=2*IFERROR(VLOOKUP(G671,$AJ7:AK9,2,FALSE),0.005),"Mineur","Majeur"))))</f>
        <v/>
      </c>
    </row>
    <row r="672" spans="12:19" x14ac:dyDescent="0.25">
      <c r="L672" t="str">
        <f t="shared" si="50"/>
        <v/>
      </c>
      <c r="M672" t="str">
        <f>IF(AND(ISNUMBER(J672),ISNUMBER(K672)),IF(ABS(K672-J672)&lt;=MAX($AH3,ABS($AH4*I672)),"Concordant","Divergent"),"")</f>
        <v/>
      </c>
      <c r="O672" t="str">
        <f t="shared" si="51"/>
        <v/>
      </c>
      <c r="P672" t="str">
        <f t="shared" si="52"/>
        <v/>
      </c>
      <c r="Q672" t="str">
        <f t="shared" si="53"/>
        <v/>
      </c>
      <c r="R672" t="str">
        <f t="shared" si="54"/>
        <v/>
      </c>
      <c r="S672" t="str">
        <f>IF(OR(O672="",I672=""),"",IF(I672=0,IF(O672=0,"OK","Majeur"),IF(ABS((O672-I672)/I672)&lt;=IFERROR(VLOOKUP(G672,$AJ7:AK9,2,FALSE),0.005),"OK",IF(ABS((O672-I672)/I672)&lt;=2*IFERROR(VLOOKUP(G672,$AJ7:AK9,2,FALSE),0.005),"Mineur","Majeur"))))</f>
        <v/>
      </c>
    </row>
    <row r="673" spans="12:19" x14ac:dyDescent="0.25">
      <c r="L673" t="str">
        <f t="shared" si="50"/>
        <v/>
      </c>
      <c r="M673" t="str">
        <f>IF(AND(ISNUMBER(J673),ISNUMBER(K673)),IF(ABS(K673-J673)&lt;=MAX($AH3,ABS($AH4*I673)),"Concordant","Divergent"),"")</f>
        <v/>
      </c>
      <c r="O673" t="str">
        <f t="shared" si="51"/>
        <v/>
      </c>
      <c r="P673" t="str">
        <f t="shared" si="52"/>
        <v/>
      </c>
      <c r="Q673" t="str">
        <f t="shared" si="53"/>
        <v/>
      </c>
      <c r="R673" t="str">
        <f t="shared" si="54"/>
        <v/>
      </c>
      <c r="S673" t="str">
        <f>IF(OR(O673="",I673=""),"",IF(I673=0,IF(O673=0,"OK","Majeur"),IF(ABS((O673-I673)/I673)&lt;=IFERROR(VLOOKUP(G673,$AJ7:AK9,2,FALSE),0.005),"OK",IF(ABS((O673-I673)/I673)&lt;=2*IFERROR(VLOOKUP(G673,$AJ7:AK9,2,FALSE),0.005),"Mineur","Majeur"))))</f>
        <v/>
      </c>
    </row>
    <row r="674" spans="12:19" x14ac:dyDescent="0.25">
      <c r="L674" t="str">
        <f t="shared" si="50"/>
        <v/>
      </c>
      <c r="M674" t="str">
        <f>IF(AND(ISNUMBER(J674),ISNUMBER(K674)),IF(ABS(K674-J674)&lt;=MAX($AH3,ABS($AH4*I674)),"Concordant","Divergent"),"")</f>
        <v/>
      </c>
      <c r="O674" t="str">
        <f t="shared" si="51"/>
        <v/>
      </c>
      <c r="P674" t="str">
        <f t="shared" si="52"/>
        <v/>
      </c>
      <c r="Q674" t="str">
        <f t="shared" si="53"/>
        <v/>
      </c>
      <c r="R674" t="str">
        <f t="shared" si="54"/>
        <v/>
      </c>
      <c r="S674" t="str">
        <f>IF(OR(O674="",I674=""),"",IF(I674=0,IF(O674=0,"OK","Majeur"),IF(ABS((O674-I674)/I674)&lt;=IFERROR(VLOOKUP(G674,$AJ7:AK9,2,FALSE),0.005),"OK",IF(ABS((O674-I674)/I674)&lt;=2*IFERROR(VLOOKUP(G674,$AJ7:AK9,2,FALSE),0.005),"Mineur","Majeur"))))</f>
        <v/>
      </c>
    </row>
    <row r="675" spans="12:19" x14ac:dyDescent="0.25">
      <c r="L675" t="str">
        <f t="shared" si="50"/>
        <v/>
      </c>
      <c r="M675" t="str">
        <f>IF(AND(ISNUMBER(J675),ISNUMBER(K675)),IF(ABS(K675-J675)&lt;=MAX($AH3,ABS($AH4*I675)),"Concordant","Divergent"),"")</f>
        <v/>
      </c>
      <c r="O675" t="str">
        <f t="shared" si="51"/>
        <v/>
      </c>
      <c r="P675" t="str">
        <f t="shared" si="52"/>
        <v/>
      </c>
      <c r="Q675" t="str">
        <f t="shared" si="53"/>
        <v/>
      </c>
      <c r="R675" t="str">
        <f t="shared" si="54"/>
        <v/>
      </c>
      <c r="S675" t="str">
        <f>IF(OR(O675="",I675=""),"",IF(I675=0,IF(O675=0,"OK","Majeur"),IF(ABS((O675-I675)/I675)&lt;=IFERROR(VLOOKUP(G675,$AJ7:AK9,2,FALSE),0.005),"OK",IF(ABS((O675-I675)/I675)&lt;=2*IFERROR(VLOOKUP(G675,$AJ7:AK9,2,FALSE),0.005),"Mineur","Majeur"))))</f>
        <v/>
      </c>
    </row>
    <row r="676" spans="12:19" x14ac:dyDescent="0.25">
      <c r="L676" t="str">
        <f t="shared" si="50"/>
        <v/>
      </c>
      <c r="M676" t="str">
        <f>IF(AND(ISNUMBER(J676),ISNUMBER(K676)),IF(ABS(K676-J676)&lt;=MAX($AH3,ABS($AH4*I676)),"Concordant","Divergent"),"")</f>
        <v/>
      </c>
      <c r="O676" t="str">
        <f t="shared" si="51"/>
        <v/>
      </c>
      <c r="P676" t="str">
        <f t="shared" si="52"/>
        <v/>
      </c>
      <c r="Q676" t="str">
        <f t="shared" si="53"/>
        <v/>
      </c>
      <c r="R676" t="str">
        <f t="shared" si="54"/>
        <v/>
      </c>
      <c r="S676" t="str">
        <f>IF(OR(O676="",I676=""),"",IF(I676=0,IF(O676=0,"OK","Majeur"),IF(ABS((O676-I676)/I676)&lt;=IFERROR(VLOOKUP(G676,$AJ7:AK9,2,FALSE),0.005),"OK",IF(ABS((O676-I676)/I676)&lt;=2*IFERROR(VLOOKUP(G676,$AJ7:AK9,2,FALSE),0.005),"Mineur","Majeur"))))</f>
        <v/>
      </c>
    </row>
    <row r="677" spans="12:19" x14ac:dyDescent="0.25">
      <c r="L677" t="str">
        <f t="shared" si="50"/>
        <v/>
      </c>
      <c r="M677" t="str">
        <f>IF(AND(ISNUMBER(J677),ISNUMBER(K677)),IF(ABS(K677-J677)&lt;=MAX($AH3,ABS($AH4*I677)),"Concordant","Divergent"),"")</f>
        <v/>
      </c>
      <c r="O677" t="str">
        <f t="shared" si="51"/>
        <v/>
      </c>
      <c r="P677" t="str">
        <f t="shared" si="52"/>
        <v/>
      </c>
      <c r="Q677" t="str">
        <f t="shared" si="53"/>
        <v/>
      </c>
      <c r="R677" t="str">
        <f t="shared" si="54"/>
        <v/>
      </c>
      <c r="S677" t="str">
        <f>IF(OR(O677="",I677=""),"",IF(I677=0,IF(O677=0,"OK","Majeur"),IF(ABS((O677-I677)/I677)&lt;=IFERROR(VLOOKUP(G677,$AJ7:AK9,2,FALSE),0.005),"OK",IF(ABS((O677-I677)/I677)&lt;=2*IFERROR(VLOOKUP(G677,$AJ7:AK9,2,FALSE),0.005),"Mineur","Majeur"))))</f>
        <v/>
      </c>
    </row>
    <row r="678" spans="12:19" x14ac:dyDescent="0.25">
      <c r="L678" t="str">
        <f t="shared" si="50"/>
        <v/>
      </c>
      <c r="M678" t="str">
        <f>IF(AND(ISNUMBER(J678),ISNUMBER(K678)),IF(ABS(K678-J678)&lt;=MAX($AH3,ABS($AH4*I678)),"Concordant","Divergent"),"")</f>
        <v/>
      </c>
      <c r="O678" t="str">
        <f t="shared" si="51"/>
        <v/>
      </c>
      <c r="P678" t="str">
        <f t="shared" si="52"/>
        <v/>
      </c>
      <c r="Q678" t="str">
        <f t="shared" si="53"/>
        <v/>
      </c>
      <c r="R678" t="str">
        <f t="shared" si="54"/>
        <v/>
      </c>
      <c r="S678" t="str">
        <f>IF(OR(O678="",I678=""),"",IF(I678=0,IF(O678=0,"OK","Majeur"),IF(ABS((O678-I678)/I678)&lt;=IFERROR(VLOOKUP(G678,$AJ7:AK9,2,FALSE),0.005),"OK",IF(ABS((O678-I678)/I678)&lt;=2*IFERROR(VLOOKUP(G678,$AJ7:AK9,2,FALSE),0.005),"Mineur","Majeur"))))</f>
        <v/>
      </c>
    </row>
    <row r="679" spans="12:19" x14ac:dyDescent="0.25">
      <c r="L679" t="str">
        <f t="shared" si="50"/>
        <v/>
      </c>
      <c r="M679" t="str">
        <f>IF(AND(ISNUMBER(J679),ISNUMBER(K679)),IF(ABS(K679-J679)&lt;=MAX($AH3,ABS($AH4*I679)),"Concordant","Divergent"),"")</f>
        <v/>
      </c>
      <c r="O679" t="str">
        <f t="shared" si="51"/>
        <v/>
      </c>
      <c r="P679" t="str">
        <f t="shared" si="52"/>
        <v/>
      </c>
      <c r="Q679" t="str">
        <f t="shared" si="53"/>
        <v/>
      </c>
      <c r="R679" t="str">
        <f t="shared" si="54"/>
        <v/>
      </c>
      <c r="S679" t="str">
        <f>IF(OR(O679="",I679=""),"",IF(I679=0,IF(O679=0,"OK","Majeur"),IF(ABS((O679-I679)/I679)&lt;=IFERROR(VLOOKUP(G679,$AJ7:AK9,2,FALSE),0.005),"OK",IF(ABS((O679-I679)/I679)&lt;=2*IFERROR(VLOOKUP(G679,$AJ7:AK9,2,FALSE),0.005),"Mineur","Majeur"))))</f>
        <v/>
      </c>
    </row>
    <row r="680" spans="12:19" x14ac:dyDescent="0.25">
      <c r="L680" t="str">
        <f t="shared" si="50"/>
        <v/>
      </c>
      <c r="M680" t="str">
        <f>IF(AND(ISNUMBER(J680),ISNUMBER(K680)),IF(ABS(K680-J680)&lt;=MAX($AH3,ABS($AH4*I680)),"Concordant","Divergent"),"")</f>
        <v/>
      </c>
      <c r="O680" t="str">
        <f t="shared" si="51"/>
        <v/>
      </c>
      <c r="P680" t="str">
        <f t="shared" si="52"/>
        <v/>
      </c>
      <c r="Q680" t="str">
        <f t="shared" si="53"/>
        <v/>
      </c>
      <c r="R680" t="str">
        <f t="shared" si="54"/>
        <v/>
      </c>
      <c r="S680" t="str">
        <f>IF(OR(O680="",I680=""),"",IF(I680=0,IF(O680=0,"OK","Majeur"),IF(ABS((O680-I680)/I680)&lt;=IFERROR(VLOOKUP(G680,$AJ7:AK9,2,FALSE),0.005),"OK",IF(ABS((O680-I680)/I680)&lt;=2*IFERROR(VLOOKUP(G680,$AJ7:AK9,2,FALSE),0.005),"Mineur","Majeur"))))</f>
        <v/>
      </c>
    </row>
    <row r="681" spans="12:19" x14ac:dyDescent="0.25">
      <c r="L681" t="str">
        <f t="shared" si="50"/>
        <v/>
      </c>
      <c r="M681" t="str">
        <f>IF(AND(ISNUMBER(J681),ISNUMBER(K681)),IF(ABS(K681-J681)&lt;=MAX($AH3,ABS($AH4*I681)),"Concordant","Divergent"),"")</f>
        <v/>
      </c>
      <c r="O681" t="str">
        <f t="shared" si="51"/>
        <v/>
      </c>
      <c r="P681" t="str">
        <f t="shared" si="52"/>
        <v/>
      </c>
      <c r="Q681" t="str">
        <f t="shared" si="53"/>
        <v/>
      </c>
      <c r="R681" t="str">
        <f t="shared" si="54"/>
        <v/>
      </c>
      <c r="S681" t="str">
        <f>IF(OR(O681="",I681=""),"",IF(I681=0,IF(O681=0,"OK","Majeur"),IF(ABS((O681-I681)/I681)&lt;=IFERROR(VLOOKUP(G681,$AJ7:AK9,2,FALSE),0.005),"OK",IF(ABS((O681-I681)/I681)&lt;=2*IFERROR(VLOOKUP(G681,$AJ7:AK9,2,FALSE),0.005),"Mineur","Majeur"))))</f>
        <v/>
      </c>
    </row>
    <row r="682" spans="12:19" x14ac:dyDescent="0.25">
      <c r="L682" t="str">
        <f t="shared" si="50"/>
        <v/>
      </c>
      <c r="M682" t="str">
        <f>IF(AND(ISNUMBER(J682),ISNUMBER(K682)),IF(ABS(K682-J682)&lt;=MAX($AH3,ABS($AH4*I682)),"Concordant","Divergent"),"")</f>
        <v/>
      </c>
      <c r="O682" t="str">
        <f t="shared" si="51"/>
        <v/>
      </c>
      <c r="P682" t="str">
        <f t="shared" si="52"/>
        <v/>
      </c>
      <c r="Q682" t="str">
        <f t="shared" si="53"/>
        <v/>
      </c>
      <c r="R682" t="str">
        <f t="shared" si="54"/>
        <v/>
      </c>
      <c r="S682" t="str">
        <f>IF(OR(O682="",I682=""),"",IF(I682=0,IF(O682=0,"OK","Majeur"),IF(ABS((O682-I682)/I682)&lt;=IFERROR(VLOOKUP(G682,$AJ7:AK9,2,FALSE),0.005),"OK",IF(ABS((O682-I682)/I682)&lt;=2*IFERROR(VLOOKUP(G682,$AJ7:AK9,2,FALSE),0.005),"Mineur","Majeur"))))</f>
        <v/>
      </c>
    </row>
    <row r="683" spans="12:19" x14ac:dyDescent="0.25">
      <c r="L683" t="str">
        <f t="shared" si="50"/>
        <v/>
      </c>
      <c r="M683" t="str">
        <f>IF(AND(ISNUMBER(J683),ISNUMBER(K683)),IF(ABS(K683-J683)&lt;=MAX($AH3,ABS($AH4*I683)),"Concordant","Divergent"),"")</f>
        <v/>
      </c>
      <c r="O683" t="str">
        <f t="shared" si="51"/>
        <v/>
      </c>
      <c r="P683" t="str">
        <f t="shared" si="52"/>
        <v/>
      </c>
      <c r="Q683" t="str">
        <f t="shared" si="53"/>
        <v/>
      </c>
      <c r="R683" t="str">
        <f t="shared" si="54"/>
        <v/>
      </c>
      <c r="S683" t="str">
        <f>IF(OR(O683="",I683=""),"",IF(I683=0,IF(O683=0,"OK","Majeur"),IF(ABS((O683-I683)/I683)&lt;=IFERROR(VLOOKUP(G683,$AJ7:AK9,2,FALSE),0.005),"OK",IF(ABS((O683-I683)/I683)&lt;=2*IFERROR(VLOOKUP(G683,$AJ7:AK9,2,FALSE),0.005),"Mineur","Majeur"))))</f>
        <v/>
      </c>
    </row>
    <row r="684" spans="12:19" x14ac:dyDescent="0.25">
      <c r="L684" t="str">
        <f t="shared" si="50"/>
        <v/>
      </c>
      <c r="M684" t="str">
        <f>IF(AND(ISNUMBER(J684),ISNUMBER(K684)),IF(ABS(K684-J684)&lt;=MAX($AH3,ABS($AH4*I684)),"Concordant","Divergent"),"")</f>
        <v/>
      </c>
      <c r="O684" t="str">
        <f t="shared" si="51"/>
        <v/>
      </c>
      <c r="P684" t="str">
        <f t="shared" si="52"/>
        <v/>
      </c>
      <c r="Q684" t="str">
        <f t="shared" si="53"/>
        <v/>
      </c>
      <c r="R684" t="str">
        <f t="shared" si="54"/>
        <v/>
      </c>
      <c r="S684" t="str">
        <f>IF(OR(O684="",I684=""),"",IF(I684=0,IF(O684=0,"OK","Majeur"),IF(ABS((O684-I684)/I684)&lt;=IFERROR(VLOOKUP(G684,$AJ7:AK9,2,FALSE),0.005),"OK",IF(ABS((O684-I684)/I684)&lt;=2*IFERROR(VLOOKUP(G684,$AJ7:AK9,2,FALSE),0.005),"Mineur","Majeur"))))</f>
        <v/>
      </c>
    </row>
    <row r="685" spans="12:19" x14ac:dyDescent="0.25">
      <c r="L685" t="str">
        <f t="shared" si="50"/>
        <v/>
      </c>
      <c r="M685" t="str">
        <f>IF(AND(ISNUMBER(J685),ISNUMBER(K685)),IF(ABS(K685-J685)&lt;=MAX($AH3,ABS($AH4*I685)),"Concordant","Divergent"),"")</f>
        <v/>
      </c>
      <c r="O685" t="str">
        <f t="shared" si="51"/>
        <v/>
      </c>
      <c r="P685" t="str">
        <f t="shared" si="52"/>
        <v/>
      </c>
      <c r="Q685" t="str">
        <f t="shared" si="53"/>
        <v/>
      </c>
      <c r="R685" t="str">
        <f t="shared" si="54"/>
        <v/>
      </c>
      <c r="S685" t="str">
        <f>IF(OR(O685="",I685=""),"",IF(I685=0,IF(O685=0,"OK","Majeur"),IF(ABS((O685-I685)/I685)&lt;=IFERROR(VLOOKUP(G685,$AJ7:AK9,2,FALSE),0.005),"OK",IF(ABS((O685-I685)/I685)&lt;=2*IFERROR(VLOOKUP(G685,$AJ7:AK9,2,FALSE),0.005),"Mineur","Majeur"))))</f>
        <v/>
      </c>
    </row>
    <row r="686" spans="12:19" x14ac:dyDescent="0.25">
      <c r="L686" t="str">
        <f t="shared" si="50"/>
        <v/>
      </c>
      <c r="M686" t="str">
        <f>IF(AND(ISNUMBER(J686),ISNUMBER(K686)),IF(ABS(K686-J686)&lt;=MAX($AH3,ABS($AH4*I686)),"Concordant","Divergent"),"")</f>
        <v/>
      </c>
      <c r="O686" t="str">
        <f t="shared" si="51"/>
        <v/>
      </c>
      <c r="P686" t="str">
        <f t="shared" si="52"/>
        <v/>
      </c>
      <c r="Q686" t="str">
        <f t="shared" si="53"/>
        <v/>
      </c>
      <c r="R686" t="str">
        <f t="shared" si="54"/>
        <v/>
      </c>
      <c r="S686" t="str">
        <f>IF(OR(O686="",I686=""),"",IF(I686=0,IF(O686=0,"OK","Majeur"),IF(ABS((O686-I686)/I686)&lt;=IFERROR(VLOOKUP(G686,$AJ7:AK9,2,FALSE),0.005),"OK",IF(ABS((O686-I686)/I686)&lt;=2*IFERROR(VLOOKUP(G686,$AJ7:AK9,2,FALSE),0.005),"Mineur","Majeur"))))</f>
        <v/>
      </c>
    </row>
    <row r="687" spans="12:19" x14ac:dyDescent="0.25">
      <c r="L687" t="str">
        <f t="shared" si="50"/>
        <v/>
      </c>
      <c r="M687" t="str">
        <f>IF(AND(ISNUMBER(J687),ISNUMBER(K687)),IF(ABS(K687-J687)&lt;=MAX($AH3,ABS($AH4*I687)),"Concordant","Divergent"),"")</f>
        <v/>
      </c>
      <c r="O687" t="str">
        <f t="shared" si="51"/>
        <v/>
      </c>
      <c r="P687" t="str">
        <f t="shared" si="52"/>
        <v/>
      </c>
      <c r="Q687" t="str">
        <f t="shared" si="53"/>
        <v/>
      </c>
      <c r="R687" t="str">
        <f t="shared" si="54"/>
        <v/>
      </c>
      <c r="S687" t="str">
        <f>IF(OR(O687="",I687=""),"",IF(I687=0,IF(O687=0,"OK","Majeur"),IF(ABS((O687-I687)/I687)&lt;=IFERROR(VLOOKUP(G687,$AJ7:AK9,2,FALSE),0.005),"OK",IF(ABS((O687-I687)/I687)&lt;=2*IFERROR(VLOOKUP(G687,$AJ7:AK9,2,FALSE),0.005),"Mineur","Majeur"))))</f>
        <v/>
      </c>
    </row>
    <row r="688" spans="12:19" x14ac:dyDescent="0.25">
      <c r="L688" t="str">
        <f t="shared" si="50"/>
        <v/>
      </c>
      <c r="M688" t="str">
        <f>IF(AND(ISNUMBER(J688),ISNUMBER(K688)),IF(ABS(K688-J688)&lt;=MAX($AH3,ABS($AH4*I688)),"Concordant","Divergent"),"")</f>
        <v/>
      </c>
      <c r="O688" t="str">
        <f t="shared" si="51"/>
        <v/>
      </c>
      <c r="P688" t="str">
        <f t="shared" si="52"/>
        <v/>
      </c>
      <c r="Q688" t="str">
        <f t="shared" si="53"/>
        <v/>
      </c>
      <c r="R688" t="str">
        <f t="shared" si="54"/>
        <v/>
      </c>
      <c r="S688" t="str">
        <f>IF(OR(O688="",I688=""),"",IF(I688=0,IF(O688=0,"OK","Majeur"),IF(ABS((O688-I688)/I688)&lt;=IFERROR(VLOOKUP(G688,$AJ7:AK9,2,FALSE),0.005),"OK",IF(ABS((O688-I688)/I688)&lt;=2*IFERROR(VLOOKUP(G688,$AJ7:AK9,2,FALSE),0.005),"Mineur","Majeur"))))</f>
        <v/>
      </c>
    </row>
    <row r="689" spans="12:19" x14ac:dyDescent="0.25">
      <c r="L689" t="str">
        <f t="shared" si="50"/>
        <v/>
      </c>
      <c r="M689" t="str">
        <f>IF(AND(ISNUMBER(J689),ISNUMBER(K689)),IF(ABS(K689-J689)&lt;=MAX($AH3,ABS($AH4*I689)),"Concordant","Divergent"),"")</f>
        <v/>
      </c>
      <c r="O689" t="str">
        <f t="shared" si="51"/>
        <v/>
      </c>
      <c r="P689" t="str">
        <f t="shared" si="52"/>
        <v/>
      </c>
      <c r="Q689" t="str">
        <f t="shared" si="53"/>
        <v/>
      </c>
      <c r="R689" t="str">
        <f t="shared" si="54"/>
        <v/>
      </c>
      <c r="S689" t="str">
        <f>IF(OR(O689="",I689=""),"",IF(I689=0,IF(O689=0,"OK","Majeur"),IF(ABS((O689-I689)/I689)&lt;=IFERROR(VLOOKUP(G689,$AJ7:AK9,2,FALSE),0.005),"OK",IF(ABS((O689-I689)/I689)&lt;=2*IFERROR(VLOOKUP(G689,$AJ7:AK9,2,FALSE),0.005),"Mineur","Majeur"))))</f>
        <v/>
      </c>
    </row>
    <row r="690" spans="12:19" x14ac:dyDescent="0.25">
      <c r="L690" t="str">
        <f t="shared" si="50"/>
        <v/>
      </c>
      <c r="M690" t="str">
        <f>IF(AND(ISNUMBER(J690),ISNUMBER(K690)),IF(ABS(K690-J690)&lt;=MAX($AH3,ABS($AH4*I690)),"Concordant","Divergent"),"")</f>
        <v/>
      </c>
      <c r="O690" t="str">
        <f t="shared" si="51"/>
        <v/>
      </c>
      <c r="P690" t="str">
        <f t="shared" si="52"/>
        <v/>
      </c>
      <c r="Q690" t="str">
        <f t="shared" si="53"/>
        <v/>
      </c>
      <c r="R690" t="str">
        <f t="shared" si="54"/>
        <v/>
      </c>
      <c r="S690" t="str">
        <f>IF(OR(O690="",I690=""),"",IF(I690=0,IF(O690=0,"OK","Majeur"),IF(ABS((O690-I690)/I690)&lt;=IFERROR(VLOOKUP(G690,$AJ7:AK9,2,FALSE),0.005),"OK",IF(ABS((O690-I690)/I690)&lt;=2*IFERROR(VLOOKUP(G690,$AJ7:AK9,2,FALSE),0.005),"Mineur","Majeur"))))</f>
        <v/>
      </c>
    </row>
    <row r="691" spans="12:19" x14ac:dyDescent="0.25">
      <c r="L691" t="str">
        <f t="shared" si="50"/>
        <v/>
      </c>
      <c r="M691" t="str">
        <f>IF(AND(ISNUMBER(J691),ISNUMBER(K691)),IF(ABS(K691-J691)&lt;=MAX($AH3,ABS($AH4*I691)),"Concordant","Divergent"),"")</f>
        <v/>
      </c>
      <c r="O691" t="str">
        <f t="shared" si="51"/>
        <v/>
      </c>
      <c r="P691" t="str">
        <f t="shared" si="52"/>
        <v/>
      </c>
      <c r="Q691" t="str">
        <f t="shared" si="53"/>
        <v/>
      </c>
      <c r="R691" t="str">
        <f t="shared" si="54"/>
        <v/>
      </c>
      <c r="S691" t="str">
        <f>IF(OR(O691="",I691=""),"",IF(I691=0,IF(O691=0,"OK","Majeur"),IF(ABS((O691-I691)/I691)&lt;=IFERROR(VLOOKUP(G691,$AJ7:AK9,2,FALSE),0.005),"OK",IF(ABS((O691-I691)/I691)&lt;=2*IFERROR(VLOOKUP(G691,$AJ7:AK9,2,FALSE),0.005),"Mineur","Majeur"))))</f>
        <v/>
      </c>
    </row>
    <row r="692" spans="12:19" x14ac:dyDescent="0.25">
      <c r="L692" t="str">
        <f t="shared" si="50"/>
        <v/>
      </c>
      <c r="M692" t="str">
        <f>IF(AND(ISNUMBER(J692),ISNUMBER(K692)),IF(ABS(K692-J692)&lt;=MAX($AH3,ABS($AH4*I692)),"Concordant","Divergent"),"")</f>
        <v/>
      </c>
      <c r="O692" t="str">
        <f t="shared" si="51"/>
        <v/>
      </c>
      <c r="P692" t="str">
        <f t="shared" si="52"/>
        <v/>
      </c>
      <c r="Q692" t="str">
        <f t="shared" si="53"/>
        <v/>
      </c>
      <c r="R692" t="str">
        <f t="shared" si="54"/>
        <v/>
      </c>
      <c r="S692" t="str">
        <f>IF(OR(O692="",I692=""),"",IF(I692=0,IF(O692=0,"OK","Majeur"),IF(ABS((O692-I692)/I692)&lt;=IFERROR(VLOOKUP(G692,$AJ7:AK9,2,FALSE),0.005),"OK",IF(ABS((O692-I692)/I692)&lt;=2*IFERROR(VLOOKUP(G692,$AJ7:AK9,2,FALSE),0.005),"Mineur","Majeur"))))</f>
        <v/>
      </c>
    </row>
    <row r="693" spans="12:19" x14ac:dyDescent="0.25">
      <c r="L693" t="str">
        <f t="shared" si="50"/>
        <v/>
      </c>
      <c r="M693" t="str">
        <f>IF(AND(ISNUMBER(J693),ISNUMBER(K693)),IF(ABS(K693-J693)&lt;=MAX($AH3,ABS($AH4*I693)),"Concordant","Divergent"),"")</f>
        <v/>
      </c>
      <c r="O693" t="str">
        <f t="shared" si="51"/>
        <v/>
      </c>
      <c r="P693" t="str">
        <f t="shared" si="52"/>
        <v/>
      </c>
      <c r="Q693" t="str">
        <f t="shared" si="53"/>
        <v/>
      </c>
      <c r="R693" t="str">
        <f t="shared" si="54"/>
        <v/>
      </c>
      <c r="S693" t="str">
        <f>IF(OR(O693="",I693=""),"",IF(I693=0,IF(O693=0,"OK","Majeur"),IF(ABS((O693-I693)/I693)&lt;=IFERROR(VLOOKUP(G693,$AJ7:AK9,2,FALSE),0.005),"OK",IF(ABS((O693-I693)/I693)&lt;=2*IFERROR(VLOOKUP(G693,$AJ7:AK9,2,FALSE),0.005),"Mineur","Majeur"))))</f>
        <v/>
      </c>
    </row>
    <row r="694" spans="12:19" x14ac:dyDescent="0.25">
      <c r="L694" t="str">
        <f t="shared" si="50"/>
        <v/>
      </c>
      <c r="M694" t="str">
        <f>IF(AND(ISNUMBER(J694),ISNUMBER(K694)),IF(ABS(K694-J694)&lt;=MAX($AH3,ABS($AH4*I694)),"Concordant","Divergent"),"")</f>
        <v/>
      </c>
      <c r="O694" t="str">
        <f t="shared" si="51"/>
        <v/>
      </c>
      <c r="P694" t="str">
        <f t="shared" si="52"/>
        <v/>
      </c>
      <c r="Q694" t="str">
        <f t="shared" si="53"/>
        <v/>
      </c>
      <c r="R694" t="str">
        <f t="shared" si="54"/>
        <v/>
      </c>
      <c r="S694" t="str">
        <f>IF(OR(O694="",I694=""),"",IF(I694=0,IF(O694=0,"OK","Majeur"),IF(ABS((O694-I694)/I694)&lt;=IFERROR(VLOOKUP(G694,$AJ7:AK9,2,FALSE),0.005),"OK",IF(ABS((O694-I694)/I694)&lt;=2*IFERROR(VLOOKUP(G694,$AJ7:AK9,2,FALSE),0.005),"Mineur","Majeur"))))</f>
        <v/>
      </c>
    </row>
    <row r="695" spans="12:19" x14ac:dyDescent="0.25">
      <c r="L695" t="str">
        <f t="shared" si="50"/>
        <v/>
      </c>
      <c r="M695" t="str">
        <f>IF(AND(ISNUMBER(J695),ISNUMBER(K695)),IF(ABS(K695-J695)&lt;=MAX($AH3,ABS($AH4*I695)),"Concordant","Divergent"),"")</f>
        <v/>
      </c>
      <c r="O695" t="str">
        <f t="shared" si="51"/>
        <v/>
      </c>
      <c r="P695" t="str">
        <f t="shared" si="52"/>
        <v/>
      </c>
      <c r="Q695" t="str">
        <f t="shared" si="53"/>
        <v/>
      </c>
      <c r="R695" t="str">
        <f t="shared" si="54"/>
        <v/>
      </c>
      <c r="S695" t="str">
        <f>IF(OR(O695="",I695=""),"",IF(I695=0,IF(O695=0,"OK","Majeur"),IF(ABS((O695-I695)/I695)&lt;=IFERROR(VLOOKUP(G695,$AJ7:AK9,2,FALSE),0.005),"OK",IF(ABS((O695-I695)/I695)&lt;=2*IFERROR(VLOOKUP(G695,$AJ7:AK9,2,FALSE),0.005),"Mineur","Majeur"))))</f>
        <v/>
      </c>
    </row>
    <row r="696" spans="12:19" x14ac:dyDescent="0.25">
      <c r="L696" t="str">
        <f t="shared" si="50"/>
        <v/>
      </c>
      <c r="M696" t="str">
        <f>IF(AND(ISNUMBER(J696),ISNUMBER(K696)),IF(ABS(K696-J696)&lt;=MAX($AH3,ABS($AH4*I696)),"Concordant","Divergent"),"")</f>
        <v/>
      </c>
      <c r="O696" t="str">
        <f t="shared" si="51"/>
        <v/>
      </c>
      <c r="P696" t="str">
        <f t="shared" si="52"/>
        <v/>
      </c>
      <c r="Q696" t="str">
        <f t="shared" si="53"/>
        <v/>
      </c>
      <c r="R696" t="str">
        <f t="shared" si="54"/>
        <v/>
      </c>
      <c r="S696" t="str">
        <f>IF(OR(O696="",I696=""),"",IF(I696=0,IF(O696=0,"OK","Majeur"),IF(ABS((O696-I696)/I696)&lt;=IFERROR(VLOOKUP(G696,$AJ7:AK9,2,FALSE),0.005),"OK",IF(ABS((O696-I696)/I696)&lt;=2*IFERROR(VLOOKUP(G696,$AJ7:AK9,2,FALSE),0.005),"Mineur","Majeur"))))</f>
        <v/>
      </c>
    </row>
    <row r="697" spans="12:19" x14ac:dyDescent="0.25">
      <c r="L697" t="str">
        <f t="shared" si="50"/>
        <v/>
      </c>
      <c r="M697" t="str">
        <f>IF(AND(ISNUMBER(J697),ISNUMBER(K697)),IF(ABS(K697-J697)&lt;=MAX($AH3,ABS($AH4*I697)),"Concordant","Divergent"),"")</f>
        <v/>
      </c>
      <c r="O697" t="str">
        <f t="shared" si="51"/>
        <v/>
      </c>
      <c r="P697" t="str">
        <f t="shared" si="52"/>
        <v/>
      </c>
      <c r="Q697" t="str">
        <f t="shared" si="53"/>
        <v/>
      </c>
      <c r="R697" t="str">
        <f t="shared" si="54"/>
        <v/>
      </c>
      <c r="S697" t="str">
        <f>IF(OR(O697="",I697=""),"",IF(I697=0,IF(O697=0,"OK","Majeur"),IF(ABS((O697-I697)/I697)&lt;=IFERROR(VLOOKUP(G697,$AJ7:AK9,2,FALSE),0.005),"OK",IF(ABS((O697-I697)/I697)&lt;=2*IFERROR(VLOOKUP(G697,$AJ7:AK9,2,FALSE),0.005),"Mineur","Majeur"))))</f>
        <v/>
      </c>
    </row>
    <row r="698" spans="12:19" x14ac:dyDescent="0.25">
      <c r="L698" t="str">
        <f t="shared" si="50"/>
        <v/>
      </c>
      <c r="M698" t="str">
        <f>IF(AND(ISNUMBER(J698),ISNUMBER(K698)),IF(ABS(K698-J698)&lt;=MAX($AH3,ABS($AH4*I698)),"Concordant","Divergent"),"")</f>
        <v/>
      </c>
      <c r="O698" t="str">
        <f t="shared" si="51"/>
        <v/>
      </c>
      <c r="P698" t="str">
        <f t="shared" si="52"/>
        <v/>
      </c>
      <c r="Q698" t="str">
        <f t="shared" si="53"/>
        <v/>
      </c>
      <c r="R698" t="str">
        <f t="shared" si="54"/>
        <v/>
      </c>
      <c r="S698" t="str">
        <f>IF(OR(O698="",I698=""),"",IF(I698=0,IF(O698=0,"OK","Majeur"),IF(ABS((O698-I698)/I698)&lt;=IFERROR(VLOOKUP(G698,$AJ7:AK9,2,FALSE),0.005),"OK",IF(ABS((O698-I698)/I698)&lt;=2*IFERROR(VLOOKUP(G698,$AJ7:AK9,2,FALSE),0.005),"Mineur","Majeur"))))</f>
        <v/>
      </c>
    </row>
    <row r="699" spans="12:19" x14ac:dyDescent="0.25">
      <c r="L699" t="str">
        <f t="shared" si="50"/>
        <v/>
      </c>
      <c r="M699" t="str">
        <f>IF(AND(ISNUMBER(J699),ISNUMBER(K699)),IF(ABS(K699-J699)&lt;=MAX($AH3,ABS($AH4*I699)),"Concordant","Divergent"),"")</f>
        <v/>
      </c>
      <c r="O699" t="str">
        <f t="shared" si="51"/>
        <v/>
      </c>
      <c r="P699" t="str">
        <f t="shared" si="52"/>
        <v/>
      </c>
      <c r="Q699" t="str">
        <f t="shared" si="53"/>
        <v/>
      </c>
      <c r="R699" t="str">
        <f t="shared" si="54"/>
        <v/>
      </c>
      <c r="S699" t="str">
        <f>IF(OR(O699="",I699=""),"",IF(I699=0,IF(O699=0,"OK","Majeur"),IF(ABS((O699-I699)/I699)&lt;=IFERROR(VLOOKUP(G699,$AJ7:AK9,2,FALSE),0.005),"OK",IF(ABS((O699-I699)/I699)&lt;=2*IFERROR(VLOOKUP(G699,$AJ7:AK9,2,FALSE),0.005),"Mineur","Majeur"))))</f>
        <v/>
      </c>
    </row>
    <row r="700" spans="12:19" x14ac:dyDescent="0.25">
      <c r="L700" t="str">
        <f t="shared" si="50"/>
        <v/>
      </c>
      <c r="M700" t="str">
        <f>IF(AND(ISNUMBER(J700),ISNUMBER(K700)),IF(ABS(K700-J700)&lt;=MAX($AH3,ABS($AH4*I700)),"Concordant","Divergent"),"")</f>
        <v/>
      </c>
      <c r="O700" t="str">
        <f t="shared" si="51"/>
        <v/>
      </c>
      <c r="P700" t="str">
        <f t="shared" si="52"/>
        <v/>
      </c>
      <c r="Q700" t="str">
        <f t="shared" si="53"/>
        <v/>
      </c>
      <c r="R700" t="str">
        <f t="shared" si="54"/>
        <v/>
      </c>
      <c r="S700" t="str">
        <f>IF(OR(O700="",I700=""),"",IF(I700=0,IF(O700=0,"OK","Majeur"),IF(ABS((O700-I700)/I700)&lt;=IFERROR(VLOOKUP(G700,$AJ7:AK9,2,FALSE),0.005),"OK",IF(ABS((O700-I700)/I700)&lt;=2*IFERROR(VLOOKUP(G700,$AJ7:AK9,2,FALSE),0.005),"Mineur","Majeur"))))</f>
        <v/>
      </c>
    </row>
    <row r="701" spans="12:19" x14ac:dyDescent="0.25">
      <c r="L701" t="str">
        <f t="shared" si="50"/>
        <v/>
      </c>
      <c r="M701" t="str">
        <f>IF(AND(ISNUMBER(J701),ISNUMBER(K701)),IF(ABS(K701-J701)&lt;=MAX($AH3,ABS($AH4*I701)),"Concordant","Divergent"),"")</f>
        <v/>
      </c>
      <c r="O701" t="str">
        <f t="shared" si="51"/>
        <v/>
      </c>
      <c r="P701" t="str">
        <f t="shared" si="52"/>
        <v/>
      </c>
      <c r="Q701" t="str">
        <f t="shared" si="53"/>
        <v/>
      </c>
      <c r="R701" t="str">
        <f t="shared" si="54"/>
        <v/>
      </c>
      <c r="S701" t="str">
        <f>IF(OR(O701="",I701=""),"",IF(I701=0,IF(O701=0,"OK","Majeur"),IF(ABS((O701-I701)/I701)&lt;=IFERROR(VLOOKUP(G701,$AJ7:AK9,2,FALSE),0.005),"OK",IF(ABS((O701-I701)/I701)&lt;=2*IFERROR(VLOOKUP(G701,$AJ7:AK9,2,FALSE),0.005),"Mineur","Majeur"))))</f>
        <v/>
      </c>
    </row>
    <row r="702" spans="12:19" x14ac:dyDescent="0.25">
      <c r="L702" t="str">
        <f t="shared" si="50"/>
        <v/>
      </c>
      <c r="M702" t="str">
        <f>IF(AND(ISNUMBER(J702),ISNUMBER(K702)),IF(ABS(K702-J702)&lt;=MAX($AH3,ABS($AH4*I702)),"Concordant","Divergent"),"")</f>
        <v/>
      </c>
      <c r="O702" t="str">
        <f t="shared" si="51"/>
        <v/>
      </c>
      <c r="P702" t="str">
        <f t="shared" si="52"/>
        <v/>
      </c>
      <c r="Q702" t="str">
        <f t="shared" si="53"/>
        <v/>
      </c>
      <c r="R702" t="str">
        <f t="shared" si="54"/>
        <v/>
      </c>
      <c r="S702" t="str">
        <f>IF(OR(O702="",I702=""),"",IF(I702=0,IF(O702=0,"OK","Majeur"),IF(ABS((O702-I702)/I702)&lt;=IFERROR(VLOOKUP(G702,$AJ7:AK9,2,FALSE),0.005),"OK",IF(ABS((O702-I702)/I702)&lt;=2*IFERROR(VLOOKUP(G702,$AJ7:AK9,2,FALSE),0.005),"Mineur","Majeur"))))</f>
        <v/>
      </c>
    </row>
    <row r="703" spans="12:19" x14ac:dyDescent="0.25">
      <c r="L703" t="str">
        <f t="shared" si="50"/>
        <v/>
      </c>
      <c r="M703" t="str">
        <f>IF(AND(ISNUMBER(J703),ISNUMBER(K703)),IF(ABS(K703-J703)&lt;=MAX($AH3,ABS($AH4*I703)),"Concordant","Divergent"),"")</f>
        <v/>
      </c>
      <c r="O703" t="str">
        <f t="shared" si="51"/>
        <v/>
      </c>
      <c r="P703" t="str">
        <f t="shared" si="52"/>
        <v/>
      </c>
      <c r="Q703" t="str">
        <f t="shared" si="53"/>
        <v/>
      </c>
      <c r="R703" t="str">
        <f t="shared" si="54"/>
        <v/>
      </c>
      <c r="S703" t="str">
        <f>IF(OR(O703="",I703=""),"",IF(I703=0,IF(O703=0,"OK","Majeur"),IF(ABS((O703-I703)/I703)&lt;=IFERROR(VLOOKUP(G703,$AJ7:AK9,2,FALSE),0.005),"OK",IF(ABS((O703-I703)/I703)&lt;=2*IFERROR(VLOOKUP(G703,$AJ7:AK9,2,FALSE),0.005),"Mineur","Majeur"))))</f>
        <v/>
      </c>
    </row>
    <row r="704" spans="12:19" x14ac:dyDescent="0.25">
      <c r="L704" t="str">
        <f t="shared" si="50"/>
        <v/>
      </c>
      <c r="M704" t="str">
        <f>IF(AND(ISNUMBER(J704),ISNUMBER(K704)),IF(ABS(K704-J704)&lt;=MAX($AH3,ABS($AH4*I704)),"Concordant","Divergent"),"")</f>
        <v/>
      </c>
      <c r="O704" t="str">
        <f t="shared" si="51"/>
        <v/>
      </c>
      <c r="P704" t="str">
        <f t="shared" si="52"/>
        <v/>
      </c>
      <c r="Q704" t="str">
        <f t="shared" si="53"/>
        <v/>
      </c>
      <c r="R704" t="str">
        <f t="shared" si="54"/>
        <v/>
      </c>
      <c r="S704" t="str">
        <f>IF(OR(O704="",I704=""),"",IF(I704=0,IF(O704=0,"OK","Majeur"),IF(ABS((O704-I704)/I704)&lt;=IFERROR(VLOOKUP(G704,$AJ7:AK9,2,FALSE),0.005),"OK",IF(ABS((O704-I704)/I704)&lt;=2*IFERROR(VLOOKUP(G704,$AJ7:AK9,2,FALSE),0.005),"Mineur","Majeur"))))</f>
        <v/>
      </c>
    </row>
    <row r="705" spans="12:19" x14ac:dyDescent="0.25">
      <c r="L705" t="str">
        <f t="shared" si="50"/>
        <v/>
      </c>
      <c r="M705" t="str">
        <f>IF(AND(ISNUMBER(J705),ISNUMBER(K705)),IF(ABS(K705-J705)&lt;=MAX($AH3,ABS($AH4*I705)),"Concordant","Divergent"),"")</f>
        <v/>
      </c>
      <c r="O705" t="str">
        <f t="shared" si="51"/>
        <v/>
      </c>
      <c r="P705" t="str">
        <f t="shared" si="52"/>
        <v/>
      </c>
      <c r="Q705" t="str">
        <f t="shared" si="53"/>
        <v/>
      </c>
      <c r="R705" t="str">
        <f t="shared" si="54"/>
        <v/>
      </c>
      <c r="S705" t="str">
        <f>IF(OR(O705="",I705=""),"",IF(I705=0,IF(O705=0,"OK","Majeur"),IF(ABS((O705-I705)/I705)&lt;=IFERROR(VLOOKUP(G705,$AJ7:AK9,2,FALSE),0.005),"OK",IF(ABS((O705-I705)/I705)&lt;=2*IFERROR(VLOOKUP(G705,$AJ7:AK9,2,FALSE),0.005),"Mineur","Majeur"))))</f>
        <v/>
      </c>
    </row>
    <row r="706" spans="12:19" x14ac:dyDescent="0.25">
      <c r="L706" t="str">
        <f t="shared" si="50"/>
        <v/>
      </c>
      <c r="M706" t="str">
        <f>IF(AND(ISNUMBER(J706),ISNUMBER(K706)),IF(ABS(K706-J706)&lt;=MAX($AH3,ABS($AH4*I706)),"Concordant","Divergent"),"")</f>
        <v/>
      </c>
      <c r="O706" t="str">
        <f t="shared" si="51"/>
        <v/>
      </c>
      <c r="P706" t="str">
        <f t="shared" si="52"/>
        <v/>
      </c>
      <c r="Q706" t="str">
        <f t="shared" si="53"/>
        <v/>
      </c>
      <c r="R706" t="str">
        <f t="shared" si="54"/>
        <v/>
      </c>
      <c r="S706" t="str">
        <f>IF(OR(O706="",I706=""),"",IF(I706=0,IF(O706=0,"OK","Majeur"),IF(ABS((O706-I706)/I706)&lt;=IFERROR(VLOOKUP(G706,$AJ7:AK9,2,FALSE),0.005),"OK",IF(ABS((O706-I706)/I706)&lt;=2*IFERROR(VLOOKUP(G706,$AJ7:AK9,2,FALSE),0.005),"Mineur","Majeur"))))</f>
        <v/>
      </c>
    </row>
    <row r="707" spans="12:19" x14ac:dyDescent="0.25">
      <c r="L707" t="str">
        <f t="shared" ref="L707:L770" si="55">IF(AND(ISNUMBER(J707),ISNUMBER(K707)),K707-J707,"")</f>
        <v/>
      </c>
      <c r="M707" t="str">
        <f>IF(AND(ISNUMBER(J707),ISNUMBER(K707)),IF(ABS(K707-J707)&lt;=MAX($AH3,ABS($AH4*I707)),"Concordant","Divergent"),"")</f>
        <v/>
      </c>
      <c r="O707" t="str">
        <f t="shared" ref="O707:O770" si="56">IF(AND(ISNUMBER(J707),ISNUMBER(K707)),IF(M707="Concordant",ROUND(AVERAGE(J707,K707),3),IF(NOT(ISBLANK(N707)),N707,"")),IF(NOT(ISBLANK(N707)),N707,""))</f>
        <v/>
      </c>
      <c r="P707" t="str">
        <f t="shared" ref="P707:P770" si="57">IF(ISNUMBER(O707),O707-I707,"")</f>
        <v/>
      </c>
      <c r="Q707" t="str">
        <f t="shared" ref="Q707:Q770" si="58">IF(AND(ISNUMBER(P707),I707&lt;&gt;0),P707/I707,IF(AND(I707=0,ISNUMBER(O707)),1,""))</f>
        <v/>
      </c>
      <c r="R707" t="str">
        <f t="shared" ref="R707:R770" si="59">IF(ISNUMBER(P707),P707*H707,"")</f>
        <v/>
      </c>
      <c r="S707" t="str">
        <f>IF(OR(O707="",I707=""),"",IF(I707=0,IF(O707=0,"OK","Majeur"),IF(ABS((O707-I707)/I707)&lt;=IFERROR(VLOOKUP(G707,$AJ7:AK9,2,FALSE),0.005),"OK",IF(ABS((O707-I707)/I707)&lt;=2*IFERROR(VLOOKUP(G707,$AJ7:AK9,2,FALSE),0.005),"Mineur","Majeur"))))</f>
        <v/>
      </c>
    </row>
    <row r="708" spans="12:19" x14ac:dyDescent="0.25">
      <c r="L708" t="str">
        <f t="shared" si="55"/>
        <v/>
      </c>
      <c r="M708" t="str">
        <f>IF(AND(ISNUMBER(J708),ISNUMBER(K708)),IF(ABS(K708-J708)&lt;=MAX($AH3,ABS($AH4*I708)),"Concordant","Divergent"),"")</f>
        <v/>
      </c>
      <c r="O708" t="str">
        <f t="shared" si="56"/>
        <v/>
      </c>
      <c r="P708" t="str">
        <f t="shared" si="57"/>
        <v/>
      </c>
      <c r="Q708" t="str">
        <f t="shared" si="58"/>
        <v/>
      </c>
      <c r="R708" t="str">
        <f t="shared" si="59"/>
        <v/>
      </c>
      <c r="S708" t="str">
        <f>IF(OR(O708="",I708=""),"",IF(I708=0,IF(O708=0,"OK","Majeur"),IF(ABS((O708-I708)/I708)&lt;=IFERROR(VLOOKUP(G708,$AJ7:AK9,2,FALSE),0.005),"OK",IF(ABS((O708-I708)/I708)&lt;=2*IFERROR(VLOOKUP(G708,$AJ7:AK9,2,FALSE),0.005),"Mineur","Majeur"))))</f>
        <v/>
      </c>
    </row>
    <row r="709" spans="12:19" x14ac:dyDescent="0.25">
      <c r="L709" t="str">
        <f t="shared" si="55"/>
        <v/>
      </c>
      <c r="M709" t="str">
        <f>IF(AND(ISNUMBER(J709),ISNUMBER(K709)),IF(ABS(K709-J709)&lt;=MAX($AH3,ABS($AH4*I709)),"Concordant","Divergent"),"")</f>
        <v/>
      </c>
      <c r="O709" t="str">
        <f t="shared" si="56"/>
        <v/>
      </c>
      <c r="P709" t="str">
        <f t="shared" si="57"/>
        <v/>
      </c>
      <c r="Q709" t="str">
        <f t="shared" si="58"/>
        <v/>
      </c>
      <c r="R709" t="str">
        <f t="shared" si="59"/>
        <v/>
      </c>
      <c r="S709" t="str">
        <f>IF(OR(O709="",I709=""),"",IF(I709=0,IF(O709=0,"OK","Majeur"),IF(ABS((O709-I709)/I709)&lt;=IFERROR(VLOOKUP(G709,$AJ7:AK9,2,FALSE),0.005),"OK",IF(ABS((O709-I709)/I709)&lt;=2*IFERROR(VLOOKUP(G709,$AJ7:AK9,2,FALSE),0.005),"Mineur","Majeur"))))</f>
        <v/>
      </c>
    </row>
    <row r="710" spans="12:19" x14ac:dyDescent="0.25">
      <c r="L710" t="str">
        <f t="shared" si="55"/>
        <v/>
      </c>
      <c r="M710" t="str">
        <f>IF(AND(ISNUMBER(J710),ISNUMBER(K710)),IF(ABS(K710-J710)&lt;=MAX($AH3,ABS($AH4*I710)),"Concordant","Divergent"),"")</f>
        <v/>
      </c>
      <c r="O710" t="str">
        <f t="shared" si="56"/>
        <v/>
      </c>
      <c r="P710" t="str">
        <f t="shared" si="57"/>
        <v/>
      </c>
      <c r="Q710" t="str">
        <f t="shared" si="58"/>
        <v/>
      </c>
      <c r="R710" t="str">
        <f t="shared" si="59"/>
        <v/>
      </c>
      <c r="S710" t="str">
        <f>IF(OR(O710="",I710=""),"",IF(I710=0,IF(O710=0,"OK","Majeur"),IF(ABS((O710-I710)/I710)&lt;=IFERROR(VLOOKUP(G710,$AJ7:AK9,2,FALSE),0.005),"OK",IF(ABS((O710-I710)/I710)&lt;=2*IFERROR(VLOOKUP(G710,$AJ7:AK9,2,FALSE),0.005),"Mineur","Majeur"))))</f>
        <v/>
      </c>
    </row>
    <row r="711" spans="12:19" x14ac:dyDescent="0.25">
      <c r="L711" t="str">
        <f t="shared" si="55"/>
        <v/>
      </c>
      <c r="M711" t="str">
        <f>IF(AND(ISNUMBER(J711),ISNUMBER(K711)),IF(ABS(K711-J711)&lt;=MAX($AH3,ABS($AH4*I711)),"Concordant","Divergent"),"")</f>
        <v/>
      </c>
      <c r="O711" t="str">
        <f t="shared" si="56"/>
        <v/>
      </c>
      <c r="P711" t="str">
        <f t="shared" si="57"/>
        <v/>
      </c>
      <c r="Q711" t="str">
        <f t="shared" si="58"/>
        <v/>
      </c>
      <c r="R711" t="str">
        <f t="shared" si="59"/>
        <v/>
      </c>
      <c r="S711" t="str">
        <f>IF(OR(O711="",I711=""),"",IF(I711=0,IF(O711=0,"OK","Majeur"),IF(ABS((O711-I711)/I711)&lt;=IFERROR(VLOOKUP(G711,$AJ7:AK9,2,FALSE),0.005),"OK",IF(ABS((O711-I711)/I711)&lt;=2*IFERROR(VLOOKUP(G711,$AJ7:AK9,2,FALSE),0.005),"Mineur","Majeur"))))</f>
        <v/>
      </c>
    </row>
    <row r="712" spans="12:19" x14ac:dyDescent="0.25">
      <c r="L712" t="str">
        <f t="shared" si="55"/>
        <v/>
      </c>
      <c r="M712" t="str">
        <f>IF(AND(ISNUMBER(J712),ISNUMBER(K712)),IF(ABS(K712-J712)&lt;=MAX($AH3,ABS($AH4*I712)),"Concordant","Divergent"),"")</f>
        <v/>
      </c>
      <c r="O712" t="str">
        <f t="shared" si="56"/>
        <v/>
      </c>
      <c r="P712" t="str">
        <f t="shared" si="57"/>
        <v/>
      </c>
      <c r="Q712" t="str">
        <f t="shared" si="58"/>
        <v/>
      </c>
      <c r="R712" t="str">
        <f t="shared" si="59"/>
        <v/>
      </c>
      <c r="S712" t="str">
        <f>IF(OR(O712="",I712=""),"",IF(I712=0,IF(O712=0,"OK","Majeur"),IF(ABS((O712-I712)/I712)&lt;=IFERROR(VLOOKUP(G712,$AJ7:AK9,2,FALSE),0.005),"OK",IF(ABS((O712-I712)/I712)&lt;=2*IFERROR(VLOOKUP(G712,$AJ7:AK9,2,FALSE),0.005),"Mineur","Majeur"))))</f>
        <v/>
      </c>
    </row>
    <row r="713" spans="12:19" x14ac:dyDescent="0.25">
      <c r="L713" t="str">
        <f t="shared" si="55"/>
        <v/>
      </c>
      <c r="M713" t="str">
        <f>IF(AND(ISNUMBER(J713),ISNUMBER(K713)),IF(ABS(K713-J713)&lt;=MAX($AH3,ABS($AH4*I713)),"Concordant","Divergent"),"")</f>
        <v/>
      </c>
      <c r="O713" t="str">
        <f t="shared" si="56"/>
        <v/>
      </c>
      <c r="P713" t="str">
        <f t="shared" si="57"/>
        <v/>
      </c>
      <c r="Q713" t="str">
        <f t="shared" si="58"/>
        <v/>
      </c>
      <c r="R713" t="str">
        <f t="shared" si="59"/>
        <v/>
      </c>
      <c r="S713" t="str">
        <f>IF(OR(O713="",I713=""),"",IF(I713=0,IF(O713=0,"OK","Majeur"),IF(ABS((O713-I713)/I713)&lt;=IFERROR(VLOOKUP(G713,$AJ7:AK9,2,FALSE),0.005),"OK",IF(ABS((O713-I713)/I713)&lt;=2*IFERROR(VLOOKUP(G713,$AJ7:AK9,2,FALSE),0.005),"Mineur","Majeur"))))</f>
        <v/>
      </c>
    </row>
    <row r="714" spans="12:19" x14ac:dyDescent="0.25">
      <c r="L714" t="str">
        <f t="shared" si="55"/>
        <v/>
      </c>
      <c r="M714" t="str">
        <f>IF(AND(ISNUMBER(J714),ISNUMBER(K714)),IF(ABS(K714-J714)&lt;=MAX($AH3,ABS($AH4*I714)),"Concordant","Divergent"),"")</f>
        <v/>
      </c>
      <c r="O714" t="str">
        <f t="shared" si="56"/>
        <v/>
      </c>
      <c r="P714" t="str">
        <f t="shared" si="57"/>
        <v/>
      </c>
      <c r="Q714" t="str">
        <f t="shared" si="58"/>
        <v/>
      </c>
      <c r="R714" t="str">
        <f t="shared" si="59"/>
        <v/>
      </c>
      <c r="S714" t="str">
        <f>IF(OR(O714="",I714=""),"",IF(I714=0,IF(O714=0,"OK","Majeur"),IF(ABS((O714-I714)/I714)&lt;=IFERROR(VLOOKUP(G714,$AJ7:AK9,2,FALSE),0.005),"OK",IF(ABS((O714-I714)/I714)&lt;=2*IFERROR(VLOOKUP(G714,$AJ7:AK9,2,FALSE),0.005),"Mineur","Majeur"))))</f>
        <v/>
      </c>
    </row>
    <row r="715" spans="12:19" x14ac:dyDescent="0.25">
      <c r="L715" t="str">
        <f t="shared" si="55"/>
        <v/>
      </c>
      <c r="M715" t="str">
        <f>IF(AND(ISNUMBER(J715),ISNUMBER(K715)),IF(ABS(K715-J715)&lt;=MAX($AH3,ABS($AH4*I715)),"Concordant","Divergent"),"")</f>
        <v/>
      </c>
      <c r="O715" t="str">
        <f t="shared" si="56"/>
        <v/>
      </c>
      <c r="P715" t="str">
        <f t="shared" si="57"/>
        <v/>
      </c>
      <c r="Q715" t="str">
        <f t="shared" si="58"/>
        <v/>
      </c>
      <c r="R715" t="str">
        <f t="shared" si="59"/>
        <v/>
      </c>
      <c r="S715" t="str">
        <f>IF(OR(O715="",I715=""),"",IF(I715=0,IF(O715=0,"OK","Majeur"),IF(ABS((O715-I715)/I715)&lt;=IFERROR(VLOOKUP(G715,$AJ7:AK9,2,FALSE),0.005),"OK",IF(ABS((O715-I715)/I715)&lt;=2*IFERROR(VLOOKUP(G715,$AJ7:AK9,2,FALSE),0.005),"Mineur","Majeur"))))</f>
        <v/>
      </c>
    </row>
    <row r="716" spans="12:19" x14ac:dyDescent="0.25">
      <c r="L716" t="str">
        <f t="shared" si="55"/>
        <v/>
      </c>
      <c r="M716" t="str">
        <f>IF(AND(ISNUMBER(J716),ISNUMBER(K716)),IF(ABS(K716-J716)&lt;=MAX($AH3,ABS($AH4*I716)),"Concordant","Divergent"),"")</f>
        <v/>
      </c>
      <c r="O716" t="str">
        <f t="shared" si="56"/>
        <v/>
      </c>
      <c r="P716" t="str">
        <f t="shared" si="57"/>
        <v/>
      </c>
      <c r="Q716" t="str">
        <f t="shared" si="58"/>
        <v/>
      </c>
      <c r="R716" t="str">
        <f t="shared" si="59"/>
        <v/>
      </c>
      <c r="S716" t="str">
        <f>IF(OR(O716="",I716=""),"",IF(I716=0,IF(O716=0,"OK","Majeur"),IF(ABS((O716-I716)/I716)&lt;=IFERROR(VLOOKUP(G716,$AJ7:AK9,2,FALSE),0.005),"OK",IF(ABS((O716-I716)/I716)&lt;=2*IFERROR(VLOOKUP(G716,$AJ7:AK9,2,FALSE),0.005),"Mineur","Majeur"))))</f>
        <v/>
      </c>
    </row>
    <row r="717" spans="12:19" x14ac:dyDescent="0.25">
      <c r="L717" t="str">
        <f t="shared" si="55"/>
        <v/>
      </c>
      <c r="M717" t="str">
        <f>IF(AND(ISNUMBER(J717),ISNUMBER(K717)),IF(ABS(K717-J717)&lt;=MAX($AH3,ABS($AH4*I717)),"Concordant","Divergent"),"")</f>
        <v/>
      </c>
      <c r="O717" t="str">
        <f t="shared" si="56"/>
        <v/>
      </c>
      <c r="P717" t="str">
        <f t="shared" si="57"/>
        <v/>
      </c>
      <c r="Q717" t="str">
        <f t="shared" si="58"/>
        <v/>
      </c>
      <c r="R717" t="str">
        <f t="shared" si="59"/>
        <v/>
      </c>
      <c r="S717" t="str">
        <f>IF(OR(O717="",I717=""),"",IF(I717=0,IF(O717=0,"OK","Majeur"),IF(ABS((O717-I717)/I717)&lt;=IFERROR(VLOOKUP(G717,$AJ7:AK9,2,FALSE),0.005),"OK",IF(ABS((O717-I717)/I717)&lt;=2*IFERROR(VLOOKUP(G717,$AJ7:AK9,2,FALSE),0.005),"Mineur","Majeur"))))</f>
        <v/>
      </c>
    </row>
    <row r="718" spans="12:19" x14ac:dyDescent="0.25">
      <c r="L718" t="str">
        <f t="shared" si="55"/>
        <v/>
      </c>
      <c r="M718" t="str">
        <f>IF(AND(ISNUMBER(J718),ISNUMBER(K718)),IF(ABS(K718-J718)&lt;=MAX($AH3,ABS($AH4*I718)),"Concordant","Divergent"),"")</f>
        <v/>
      </c>
      <c r="O718" t="str">
        <f t="shared" si="56"/>
        <v/>
      </c>
      <c r="P718" t="str">
        <f t="shared" si="57"/>
        <v/>
      </c>
      <c r="Q718" t="str">
        <f t="shared" si="58"/>
        <v/>
      </c>
      <c r="R718" t="str">
        <f t="shared" si="59"/>
        <v/>
      </c>
      <c r="S718" t="str">
        <f>IF(OR(O718="",I718=""),"",IF(I718=0,IF(O718=0,"OK","Majeur"),IF(ABS((O718-I718)/I718)&lt;=IFERROR(VLOOKUP(G718,$AJ7:AK9,2,FALSE),0.005),"OK",IF(ABS((O718-I718)/I718)&lt;=2*IFERROR(VLOOKUP(G718,$AJ7:AK9,2,FALSE),0.005),"Mineur","Majeur"))))</f>
        <v/>
      </c>
    </row>
    <row r="719" spans="12:19" x14ac:dyDescent="0.25">
      <c r="L719" t="str">
        <f t="shared" si="55"/>
        <v/>
      </c>
      <c r="M719" t="str">
        <f>IF(AND(ISNUMBER(J719),ISNUMBER(K719)),IF(ABS(K719-J719)&lt;=MAX($AH3,ABS($AH4*I719)),"Concordant","Divergent"),"")</f>
        <v/>
      </c>
      <c r="O719" t="str">
        <f t="shared" si="56"/>
        <v/>
      </c>
      <c r="P719" t="str">
        <f t="shared" si="57"/>
        <v/>
      </c>
      <c r="Q719" t="str">
        <f t="shared" si="58"/>
        <v/>
      </c>
      <c r="R719" t="str">
        <f t="shared" si="59"/>
        <v/>
      </c>
      <c r="S719" t="str">
        <f>IF(OR(O719="",I719=""),"",IF(I719=0,IF(O719=0,"OK","Majeur"),IF(ABS((O719-I719)/I719)&lt;=IFERROR(VLOOKUP(G719,$AJ7:AK9,2,FALSE),0.005),"OK",IF(ABS((O719-I719)/I719)&lt;=2*IFERROR(VLOOKUP(G719,$AJ7:AK9,2,FALSE),0.005),"Mineur","Majeur"))))</f>
        <v/>
      </c>
    </row>
    <row r="720" spans="12:19" x14ac:dyDescent="0.25">
      <c r="L720" t="str">
        <f t="shared" si="55"/>
        <v/>
      </c>
      <c r="M720" t="str">
        <f>IF(AND(ISNUMBER(J720),ISNUMBER(K720)),IF(ABS(K720-J720)&lt;=MAX($AH3,ABS($AH4*I720)),"Concordant","Divergent"),"")</f>
        <v/>
      </c>
      <c r="O720" t="str">
        <f t="shared" si="56"/>
        <v/>
      </c>
      <c r="P720" t="str">
        <f t="shared" si="57"/>
        <v/>
      </c>
      <c r="Q720" t="str">
        <f t="shared" si="58"/>
        <v/>
      </c>
      <c r="R720" t="str">
        <f t="shared" si="59"/>
        <v/>
      </c>
      <c r="S720" t="str">
        <f>IF(OR(O720="",I720=""),"",IF(I720=0,IF(O720=0,"OK","Majeur"),IF(ABS((O720-I720)/I720)&lt;=IFERROR(VLOOKUP(G720,$AJ7:AK9,2,FALSE),0.005),"OK",IF(ABS((O720-I720)/I720)&lt;=2*IFERROR(VLOOKUP(G720,$AJ7:AK9,2,FALSE),0.005),"Mineur","Majeur"))))</f>
        <v/>
      </c>
    </row>
    <row r="721" spans="12:19" x14ac:dyDescent="0.25">
      <c r="L721" t="str">
        <f t="shared" si="55"/>
        <v/>
      </c>
      <c r="M721" t="str">
        <f>IF(AND(ISNUMBER(J721),ISNUMBER(K721)),IF(ABS(K721-J721)&lt;=MAX($AH3,ABS($AH4*I721)),"Concordant","Divergent"),"")</f>
        <v/>
      </c>
      <c r="O721" t="str">
        <f t="shared" si="56"/>
        <v/>
      </c>
      <c r="P721" t="str">
        <f t="shared" si="57"/>
        <v/>
      </c>
      <c r="Q721" t="str">
        <f t="shared" si="58"/>
        <v/>
      </c>
      <c r="R721" t="str">
        <f t="shared" si="59"/>
        <v/>
      </c>
      <c r="S721" t="str">
        <f>IF(OR(O721="",I721=""),"",IF(I721=0,IF(O721=0,"OK","Majeur"),IF(ABS((O721-I721)/I721)&lt;=IFERROR(VLOOKUP(G721,$AJ7:AK9,2,FALSE),0.005),"OK",IF(ABS((O721-I721)/I721)&lt;=2*IFERROR(VLOOKUP(G721,$AJ7:AK9,2,FALSE),0.005),"Mineur","Majeur"))))</f>
        <v/>
      </c>
    </row>
    <row r="722" spans="12:19" x14ac:dyDescent="0.25">
      <c r="L722" t="str">
        <f t="shared" si="55"/>
        <v/>
      </c>
      <c r="M722" t="str">
        <f>IF(AND(ISNUMBER(J722),ISNUMBER(K722)),IF(ABS(K722-J722)&lt;=MAX($AH3,ABS($AH4*I722)),"Concordant","Divergent"),"")</f>
        <v/>
      </c>
      <c r="O722" t="str">
        <f t="shared" si="56"/>
        <v/>
      </c>
      <c r="P722" t="str">
        <f t="shared" si="57"/>
        <v/>
      </c>
      <c r="Q722" t="str">
        <f t="shared" si="58"/>
        <v/>
      </c>
      <c r="R722" t="str">
        <f t="shared" si="59"/>
        <v/>
      </c>
      <c r="S722" t="str">
        <f>IF(OR(O722="",I722=""),"",IF(I722=0,IF(O722=0,"OK","Majeur"),IF(ABS((O722-I722)/I722)&lt;=IFERROR(VLOOKUP(G722,$AJ7:AK9,2,FALSE),0.005),"OK",IF(ABS((O722-I722)/I722)&lt;=2*IFERROR(VLOOKUP(G722,$AJ7:AK9,2,FALSE),0.005),"Mineur","Majeur"))))</f>
        <v/>
      </c>
    </row>
    <row r="723" spans="12:19" x14ac:dyDescent="0.25">
      <c r="L723" t="str">
        <f t="shared" si="55"/>
        <v/>
      </c>
      <c r="M723" t="str">
        <f>IF(AND(ISNUMBER(J723),ISNUMBER(K723)),IF(ABS(K723-J723)&lt;=MAX($AH3,ABS($AH4*I723)),"Concordant","Divergent"),"")</f>
        <v/>
      </c>
      <c r="O723" t="str">
        <f t="shared" si="56"/>
        <v/>
      </c>
      <c r="P723" t="str">
        <f t="shared" si="57"/>
        <v/>
      </c>
      <c r="Q723" t="str">
        <f t="shared" si="58"/>
        <v/>
      </c>
      <c r="R723" t="str">
        <f t="shared" si="59"/>
        <v/>
      </c>
      <c r="S723" t="str">
        <f>IF(OR(O723="",I723=""),"",IF(I723=0,IF(O723=0,"OK","Majeur"),IF(ABS((O723-I723)/I723)&lt;=IFERROR(VLOOKUP(G723,$AJ7:AK9,2,FALSE),0.005),"OK",IF(ABS((O723-I723)/I723)&lt;=2*IFERROR(VLOOKUP(G723,$AJ7:AK9,2,FALSE),0.005),"Mineur","Majeur"))))</f>
        <v/>
      </c>
    </row>
    <row r="724" spans="12:19" x14ac:dyDescent="0.25">
      <c r="L724" t="str">
        <f t="shared" si="55"/>
        <v/>
      </c>
      <c r="M724" t="str">
        <f>IF(AND(ISNUMBER(J724),ISNUMBER(K724)),IF(ABS(K724-J724)&lt;=MAX($AH3,ABS($AH4*I724)),"Concordant","Divergent"),"")</f>
        <v/>
      </c>
      <c r="O724" t="str">
        <f t="shared" si="56"/>
        <v/>
      </c>
      <c r="P724" t="str">
        <f t="shared" si="57"/>
        <v/>
      </c>
      <c r="Q724" t="str">
        <f t="shared" si="58"/>
        <v/>
      </c>
      <c r="R724" t="str">
        <f t="shared" si="59"/>
        <v/>
      </c>
      <c r="S724" t="str">
        <f>IF(OR(O724="",I724=""),"",IF(I724=0,IF(O724=0,"OK","Majeur"),IF(ABS((O724-I724)/I724)&lt;=IFERROR(VLOOKUP(G724,$AJ7:AK9,2,FALSE),0.005),"OK",IF(ABS((O724-I724)/I724)&lt;=2*IFERROR(VLOOKUP(G724,$AJ7:AK9,2,FALSE),0.005),"Mineur","Majeur"))))</f>
        <v/>
      </c>
    </row>
    <row r="725" spans="12:19" x14ac:dyDescent="0.25">
      <c r="L725" t="str">
        <f t="shared" si="55"/>
        <v/>
      </c>
      <c r="M725" t="str">
        <f>IF(AND(ISNUMBER(J725),ISNUMBER(K725)),IF(ABS(K725-J725)&lt;=MAX($AH3,ABS($AH4*I725)),"Concordant","Divergent"),"")</f>
        <v/>
      </c>
      <c r="O725" t="str">
        <f t="shared" si="56"/>
        <v/>
      </c>
      <c r="P725" t="str">
        <f t="shared" si="57"/>
        <v/>
      </c>
      <c r="Q725" t="str">
        <f t="shared" si="58"/>
        <v/>
      </c>
      <c r="R725" t="str">
        <f t="shared" si="59"/>
        <v/>
      </c>
      <c r="S725" t="str">
        <f>IF(OR(O725="",I725=""),"",IF(I725=0,IF(O725=0,"OK","Majeur"),IF(ABS((O725-I725)/I725)&lt;=IFERROR(VLOOKUP(G725,$AJ7:AK9,2,FALSE),0.005),"OK",IF(ABS((O725-I725)/I725)&lt;=2*IFERROR(VLOOKUP(G725,$AJ7:AK9,2,FALSE),0.005),"Mineur","Majeur"))))</f>
        <v/>
      </c>
    </row>
    <row r="726" spans="12:19" x14ac:dyDescent="0.25">
      <c r="L726" t="str">
        <f t="shared" si="55"/>
        <v/>
      </c>
      <c r="M726" t="str">
        <f>IF(AND(ISNUMBER(J726),ISNUMBER(K726)),IF(ABS(K726-J726)&lt;=MAX($AH3,ABS($AH4*I726)),"Concordant","Divergent"),"")</f>
        <v/>
      </c>
      <c r="O726" t="str">
        <f t="shared" si="56"/>
        <v/>
      </c>
      <c r="P726" t="str">
        <f t="shared" si="57"/>
        <v/>
      </c>
      <c r="Q726" t="str">
        <f t="shared" si="58"/>
        <v/>
      </c>
      <c r="R726" t="str">
        <f t="shared" si="59"/>
        <v/>
      </c>
      <c r="S726" t="str">
        <f>IF(OR(O726="",I726=""),"",IF(I726=0,IF(O726=0,"OK","Majeur"),IF(ABS((O726-I726)/I726)&lt;=IFERROR(VLOOKUP(G726,$AJ7:AK9,2,FALSE),0.005),"OK",IF(ABS((O726-I726)/I726)&lt;=2*IFERROR(VLOOKUP(G726,$AJ7:AK9,2,FALSE),0.005),"Mineur","Majeur"))))</f>
        <v/>
      </c>
    </row>
    <row r="727" spans="12:19" x14ac:dyDescent="0.25">
      <c r="L727" t="str">
        <f t="shared" si="55"/>
        <v/>
      </c>
      <c r="M727" t="str">
        <f>IF(AND(ISNUMBER(J727),ISNUMBER(K727)),IF(ABS(K727-J727)&lt;=MAX($AH3,ABS($AH4*I727)),"Concordant","Divergent"),"")</f>
        <v/>
      </c>
      <c r="O727" t="str">
        <f t="shared" si="56"/>
        <v/>
      </c>
      <c r="P727" t="str">
        <f t="shared" si="57"/>
        <v/>
      </c>
      <c r="Q727" t="str">
        <f t="shared" si="58"/>
        <v/>
      </c>
      <c r="R727" t="str">
        <f t="shared" si="59"/>
        <v/>
      </c>
      <c r="S727" t="str">
        <f>IF(OR(O727="",I727=""),"",IF(I727=0,IF(O727=0,"OK","Majeur"),IF(ABS((O727-I727)/I727)&lt;=IFERROR(VLOOKUP(G727,$AJ7:AK9,2,FALSE),0.005),"OK",IF(ABS((O727-I727)/I727)&lt;=2*IFERROR(VLOOKUP(G727,$AJ7:AK9,2,FALSE),0.005),"Mineur","Majeur"))))</f>
        <v/>
      </c>
    </row>
    <row r="728" spans="12:19" x14ac:dyDescent="0.25">
      <c r="L728" t="str">
        <f t="shared" si="55"/>
        <v/>
      </c>
      <c r="M728" t="str">
        <f>IF(AND(ISNUMBER(J728),ISNUMBER(K728)),IF(ABS(K728-J728)&lt;=MAX($AH3,ABS($AH4*I728)),"Concordant","Divergent"),"")</f>
        <v/>
      </c>
      <c r="O728" t="str">
        <f t="shared" si="56"/>
        <v/>
      </c>
      <c r="P728" t="str">
        <f t="shared" si="57"/>
        <v/>
      </c>
      <c r="Q728" t="str">
        <f t="shared" si="58"/>
        <v/>
      </c>
      <c r="R728" t="str">
        <f t="shared" si="59"/>
        <v/>
      </c>
      <c r="S728" t="str">
        <f>IF(OR(O728="",I728=""),"",IF(I728=0,IF(O728=0,"OK","Majeur"),IF(ABS((O728-I728)/I728)&lt;=IFERROR(VLOOKUP(G728,$AJ7:AK9,2,FALSE),0.005),"OK",IF(ABS((O728-I728)/I728)&lt;=2*IFERROR(VLOOKUP(G728,$AJ7:AK9,2,FALSE),0.005),"Mineur","Majeur"))))</f>
        <v/>
      </c>
    </row>
    <row r="729" spans="12:19" x14ac:dyDescent="0.25">
      <c r="L729" t="str">
        <f t="shared" si="55"/>
        <v/>
      </c>
      <c r="M729" t="str">
        <f>IF(AND(ISNUMBER(J729),ISNUMBER(K729)),IF(ABS(K729-J729)&lt;=MAX($AH3,ABS($AH4*I729)),"Concordant","Divergent"),"")</f>
        <v/>
      </c>
      <c r="O729" t="str">
        <f t="shared" si="56"/>
        <v/>
      </c>
      <c r="P729" t="str">
        <f t="shared" si="57"/>
        <v/>
      </c>
      <c r="Q729" t="str">
        <f t="shared" si="58"/>
        <v/>
      </c>
      <c r="R729" t="str">
        <f t="shared" si="59"/>
        <v/>
      </c>
      <c r="S729" t="str">
        <f>IF(OR(O729="",I729=""),"",IF(I729=0,IF(O729=0,"OK","Majeur"),IF(ABS((O729-I729)/I729)&lt;=IFERROR(VLOOKUP(G729,$AJ7:AK9,2,FALSE),0.005),"OK",IF(ABS((O729-I729)/I729)&lt;=2*IFERROR(VLOOKUP(G729,$AJ7:AK9,2,FALSE),0.005),"Mineur","Majeur"))))</f>
        <v/>
      </c>
    </row>
    <row r="730" spans="12:19" x14ac:dyDescent="0.25">
      <c r="L730" t="str">
        <f t="shared" si="55"/>
        <v/>
      </c>
      <c r="M730" t="str">
        <f>IF(AND(ISNUMBER(J730),ISNUMBER(K730)),IF(ABS(K730-J730)&lt;=MAX($AH3,ABS($AH4*I730)),"Concordant","Divergent"),"")</f>
        <v/>
      </c>
      <c r="O730" t="str">
        <f t="shared" si="56"/>
        <v/>
      </c>
      <c r="P730" t="str">
        <f t="shared" si="57"/>
        <v/>
      </c>
      <c r="Q730" t="str">
        <f t="shared" si="58"/>
        <v/>
      </c>
      <c r="R730" t="str">
        <f t="shared" si="59"/>
        <v/>
      </c>
      <c r="S730" t="str">
        <f>IF(OR(O730="",I730=""),"",IF(I730=0,IF(O730=0,"OK","Majeur"),IF(ABS((O730-I730)/I730)&lt;=IFERROR(VLOOKUP(G730,$AJ7:AK9,2,FALSE),0.005),"OK",IF(ABS((O730-I730)/I730)&lt;=2*IFERROR(VLOOKUP(G730,$AJ7:AK9,2,FALSE),0.005),"Mineur","Majeur"))))</f>
        <v/>
      </c>
    </row>
    <row r="731" spans="12:19" x14ac:dyDescent="0.25">
      <c r="L731" t="str">
        <f t="shared" si="55"/>
        <v/>
      </c>
      <c r="M731" t="str">
        <f>IF(AND(ISNUMBER(J731),ISNUMBER(K731)),IF(ABS(K731-J731)&lt;=MAX($AH3,ABS($AH4*I731)),"Concordant","Divergent"),"")</f>
        <v/>
      </c>
      <c r="O731" t="str">
        <f t="shared" si="56"/>
        <v/>
      </c>
      <c r="P731" t="str">
        <f t="shared" si="57"/>
        <v/>
      </c>
      <c r="Q731" t="str">
        <f t="shared" si="58"/>
        <v/>
      </c>
      <c r="R731" t="str">
        <f t="shared" si="59"/>
        <v/>
      </c>
      <c r="S731" t="str">
        <f>IF(OR(O731="",I731=""),"",IF(I731=0,IF(O731=0,"OK","Majeur"),IF(ABS((O731-I731)/I731)&lt;=IFERROR(VLOOKUP(G731,$AJ7:AK9,2,FALSE),0.005),"OK",IF(ABS((O731-I731)/I731)&lt;=2*IFERROR(VLOOKUP(G731,$AJ7:AK9,2,FALSE),0.005),"Mineur","Majeur"))))</f>
        <v/>
      </c>
    </row>
    <row r="732" spans="12:19" x14ac:dyDescent="0.25">
      <c r="L732" t="str">
        <f t="shared" si="55"/>
        <v/>
      </c>
      <c r="M732" t="str">
        <f>IF(AND(ISNUMBER(J732),ISNUMBER(K732)),IF(ABS(K732-J732)&lt;=MAX($AH3,ABS($AH4*I732)),"Concordant","Divergent"),"")</f>
        <v/>
      </c>
      <c r="O732" t="str">
        <f t="shared" si="56"/>
        <v/>
      </c>
      <c r="P732" t="str">
        <f t="shared" si="57"/>
        <v/>
      </c>
      <c r="Q732" t="str">
        <f t="shared" si="58"/>
        <v/>
      </c>
      <c r="R732" t="str">
        <f t="shared" si="59"/>
        <v/>
      </c>
      <c r="S732" t="str">
        <f>IF(OR(O732="",I732=""),"",IF(I732=0,IF(O732=0,"OK","Majeur"),IF(ABS((O732-I732)/I732)&lt;=IFERROR(VLOOKUP(G732,$AJ7:AK9,2,FALSE),0.005),"OK",IF(ABS((O732-I732)/I732)&lt;=2*IFERROR(VLOOKUP(G732,$AJ7:AK9,2,FALSE),0.005),"Mineur","Majeur"))))</f>
        <v/>
      </c>
    </row>
    <row r="733" spans="12:19" x14ac:dyDescent="0.25">
      <c r="L733" t="str">
        <f t="shared" si="55"/>
        <v/>
      </c>
      <c r="M733" t="str">
        <f>IF(AND(ISNUMBER(J733),ISNUMBER(K733)),IF(ABS(K733-J733)&lt;=MAX($AH3,ABS($AH4*I733)),"Concordant","Divergent"),"")</f>
        <v/>
      </c>
      <c r="O733" t="str">
        <f t="shared" si="56"/>
        <v/>
      </c>
      <c r="P733" t="str">
        <f t="shared" si="57"/>
        <v/>
      </c>
      <c r="Q733" t="str">
        <f t="shared" si="58"/>
        <v/>
      </c>
      <c r="R733" t="str">
        <f t="shared" si="59"/>
        <v/>
      </c>
      <c r="S733" t="str">
        <f>IF(OR(O733="",I733=""),"",IF(I733=0,IF(O733=0,"OK","Majeur"),IF(ABS((O733-I733)/I733)&lt;=IFERROR(VLOOKUP(G733,$AJ7:AK9,2,FALSE),0.005),"OK",IF(ABS((O733-I733)/I733)&lt;=2*IFERROR(VLOOKUP(G733,$AJ7:AK9,2,FALSE),0.005),"Mineur","Majeur"))))</f>
        <v/>
      </c>
    </row>
    <row r="734" spans="12:19" x14ac:dyDescent="0.25">
      <c r="L734" t="str">
        <f t="shared" si="55"/>
        <v/>
      </c>
      <c r="M734" t="str">
        <f>IF(AND(ISNUMBER(J734),ISNUMBER(K734)),IF(ABS(K734-J734)&lt;=MAX($AH3,ABS($AH4*I734)),"Concordant","Divergent"),"")</f>
        <v/>
      </c>
      <c r="O734" t="str">
        <f t="shared" si="56"/>
        <v/>
      </c>
      <c r="P734" t="str">
        <f t="shared" si="57"/>
        <v/>
      </c>
      <c r="Q734" t="str">
        <f t="shared" si="58"/>
        <v/>
      </c>
      <c r="R734" t="str">
        <f t="shared" si="59"/>
        <v/>
      </c>
      <c r="S734" t="str">
        <f>IF(OR(O734="",I734=""),"",IF(I734=0,IF(O734=0,"OK","Majeur"),IF(ABS((O734-I734)/I734)&lt;=IFERROR(VLOOKUP(G734,$AJ7:AK9,2,FALSE),0.005),"OK",IF(ABS((O734-I734)/I734)&lt;=2*IFERROR(VLOOKUP(G734,$AJ7:AK9,2,FALSE),0.005),"Mineur","Majeur"))))</f>
        <v/>
      </c>
    </row>
    <row r="735" spans="12:19" x14ac:dyDescent="0.25">
      <c r="L735" t="str">
        <f t="shared" si="55"/>
        <v/>
      </c>
      <c r="M735" t="str">
        <f>IF(AND(ISNUMBER(J735),ISNUMBER(K735)),IF(ABS(K735-J735)&lt;=MAX($AH3,ABS($AH4*I735)),"Concordant","Divergent"),"")</f>
        <v/>
      </c>
      <c r="O735" t="str">
        <f t="shared" si="56"/>
        <v/>
      </c>
      <c r="P735" t="str">
        <f t="shared" si="57"/>
        <v/>
      </c>
      <c r="Q735" t="str">
        <f t="shared" si="58"/>
        <v/>
      </c>
      <c r="R735" t="str">
        <f t="shared" si="59"/>
        <v/>
      </c>
      <c r="S735" t="str">
        <f>IF(OR(O735="",I735=""),"",IF(I735=0,IF(O735=0,"OK","Majeur"),IF(ABS((O735-I735)/I735)&lt;=IFERROR(VLOOKUP(G735,$AJ7:AK9,2,FALSE),0.005),"OK",IF(ABS((O735-I735)/I735)&lt;=2*IFERROR(VLOOKUP(G735,$AJ7:AK9,2,FALSE),0.005),"Mineur","Majeur"))))</f>
        <v/>
      </c>
    </row>
    <row r="736" spans="12:19" x14ac:dyDescent="0.25">
      <c r="L736" t="str">
        <f t="shared" si="55"/>
        <v/>
      </c>
      <c r="M736" t="str">
        <f>IF(AND(ISNUMBER(J736),ISNUMBER(K736)),IF(ABS(K736-J736)&lt;=MAX($AH3,ABS($AH4*I736)),"Concordant","Divergent"),"")</f>
        <v/>
      </c>
      <c r="O736" t="str">
        <f t="shared" si="56"/>
        <v/>
      </c>
      <c r="P736" t="str">
        <f t="shared" si="57"/>
        <v/>
      </c>
      <c r="Q736" t="str">
        <f t="shared" si="58"/>
        <v/>
      </c>
      <c r="R736" t="str">
        <f t="shared" si="59"/>
        <v/>
      </c>
      <c r="S736" t="str">
        <f>IF(OR(O736="",I736=""),"",IF(I736=0,IF(O736=0,"OK","Majeur"),IF(ABS((O736-I736)/I736)&lt;=IFERROR(VLOOKUP(G736,$AJ7:AK9,2,FALSE),0.005),"OK",IF(ABS((O736-I736)/I736)&lt;=2*IFERROR(VLOOKUP(G736,$AJ7:AK9,2,FALSE),0.005),"Mineur","Majeur"))))</f>
        <v/>
      </c>
    </row>
    <row r="737" spans="12:19" x14ac:dyDescent="0.25">
      <c r="L737" t="str">
        <f t="shared" si="55"/>
        <v/>
      </c>
      <c r="M737" t="str">
        <f>IF(AND(ISNUMBER(J737),ISNUMBER(K737)),IF(ABS(K737-J737)&lt;=MAX($AH3,ABS($AH4*I737)),"Concordant","Divergent"),"")</f>
        <v/>
      </c>
      <c r="O737" t="str">
        <f t="shared" si="56"/>
        <v/>
      </c>
      <c r="P737" t="str">
        <f t="shared" si="57"/>
        <v/>
      </c>
      <c r="Q737" t="str">
        <f t="shared" si="58"/>
        <v/>
      </c>
      <c r="R737" t="str">
        <f t="shared" si="59"/>
        <v/>
      </c>
      <c r="S737" t="str">
        <f>IF(OR(O737="",I737=""),"",IF(I737=0,IF(O737=0,"OK","Majeur"),IF(ABS((O737-I737)/I737)&lt;=IFERROR(VLOOKUP(G737,$AJ7:AK9,2,FALSE),0.005),"OK",IF(ABS((O737-I737)/I737)&lt;=2*IFERROR(VLOOKUP(G737,$AJ7:AK9,2,FALSE),0.005),"Mineur","Majeur"))))</f>
        <v/>
      </c>
    </row>
    <row r="738" spans="12:19" x14ac:dyDescent="0.25">
      <c r="L738" t="str">
        <f t="shared" si="55"/>
        <v/>
      </c>
      <c r="M738" t="str">
        <f>IF(AND(ISNUMBER(J738),ISNUMBER(K738)),IF(ABS(K738-J738)&lt;=MAX($AH3,ABS($AH4*I738)),"Concordant","Divergent"),"")</f>
        <v/>
      </c>
      <c r="O738" t="str">
        <f t="shared" si="56"/>
        <v/>
      </c>
      <c r="P738" t="str">
        <f t="shared" si="57"/>
        <v/>
      </c>
      <c r="Q738" t="str">
        <f t="shared" si="58"/>
        <v/>
      </c>
      <c r="R738" t="str">
        <f t="shared" si="59"/>
        <v/>
      </c>
      <c r="S738" t="str">
        <f>IF(OR(O738="",I738=""),"",IF(I738=0,IF(O738=0,"OK","Majeur"),IF(ABS((O738-I738)/I738)&lt;=IFERROR(VLOOKUP(G738,$AJ7:AK9,2,FALSE),0.005),"OK",IF(ABS((O738-I738)/I738)&lt;=2*IFERROR(VLOOKUP(G738,$AJ7:AK9,2,FALSE),0.005),"Mineur","Majeur"))))</f>
        <v/>
      </c>
    </row>
    <row r="739" spans="12:19" x14ac:dyDescent="0.25">
      <c r="L739" t="str">
        <f t="shared" si="55"/>
        <v/>
      </c>
      <c r="M739" t="str">
        <f>IF(AND(ISNUMBER(J739),ISNUMBER(K739)),IF(ABS(K739-J739)&lt;=MAX($AH3,ABS($AH4*I739)),"Concordant","Divergent"),"")</f>
        <v/>
      </c>
      <c r="O739" t="str">
        <f t="shared" si="56"/>
        <v/>
      </c>
      <c r="P739" t="str">
        <f t="shared" si="57"/>
        <v/>
      </c>
      <c r="Q739" t="str">
        <f t="shared" si="58"/>
        <v/>
      </c>
      <c r="R739" t="str">
        <f t="shared" si="59"/>
        <v/>
      </c>
      <c r="S739" t="str">
        <f>IF(OR(O739="",I739=""),"",IF(I739=0,IF(O739=0,"OK","Majeur"),IF(ABS((O739-I739)/I739)&lt;=IFERROR(VLOOKUP(G739,$AJ7:AK9,2,FALSE),0.005),"OK",IF(ABS((O739-I739)/I739)&lt;=2*IFERROR(VLOOKUP(G739,$AJ7:AK9,2,FALSE),0.005),"Mineur","Majeur"))))</f>
        <v/>
      </c>
    </row>
    <row r="740" spans="12:19" x14ac:dyDescent="0.25">
      <c r="L740" t="str">
        <f t="shared" si="55"/>
        <v/>
      </c>
      <c r="M740" t="str">
        <f>IF(AND(ISNUMBER(J740),ISNUMBER(K740)),IF(ABS(K740-J740)&lt;=MAX($AH3,ABS($AH4*I740)),"Concordant","Divergent"),"")</f>
        <v/>
      </c>
      <c r="O740" t="str">
        <f t="shared" si="56"/>
        <v/>
      </c>
      <c r="P740" t="str">
        <f t="shared" si="57"/>
        <v/>
      </c>
      <c r="Q740" t="str">
        <f t="shared" si="58"/>
        <v/>
      </c>
      <c r="R740" t="str">
        <f t="shared" si="59"/>
        <v/>
      </c>
      <c r="S740" t="str">
        <f>IF(OR(O740="",I740=""),"",IF(I740=0,IF(O740=0,"OK","Majeur"),IF(ABS((O740-I740)/I740)&lt;=IFERROR(VLOOKUP(G740,$AJ7:AK9,2,FALSE),0.005),"OK",IF(ABS((O740-I740)/I740)&lt;=2*IFERROR(VLOOKUP(G740,$AJ7:AK9,2,FALSE),0.005),"Mineur","Majeur"))))</f>
        <v/>
      </c>
    </row>
    <row r="741" spans="12:19" x14ac:dyDescent="0.25">
      <c r="L741" t="str">
        <f t="shared" si="55"/>
        <v/>
      </c>
      <c r="M741" t="str">
        <f>IF(AND(ISNUMBER(J741),ISNUMBER(K741)),IF(ABS(K741-J741)&lt;=MAX($AH3,ABS($AH4*I741)),"Concordant","Divergent"),"")</f>
        <v/>
      </c>
      <c r="O741" t="str">
        <f t="shared" si="56"/>
        <v/>
      </c>
      <c r="P741" t="str">
        <f t="shared" si="57"/>
        <v/>
      </c>
      <c r="Q741" t="str">
        <f t="shared" si="58"/>
        <v/>
      </c>
      <c r="R741" t="str">
        <f t="shared" si="59"/>
        <v/>
      </c>
      <c r="S741" t="str">
        <f>IF(OR(O741="",I741=""),"",IF(I741=0,IF(O741=0,"OK","Majeur"),IF(ABS((O741-I741)/I741)&lt;=IFERROR(VLOOKUP(G741,$AJ7:AK9,2,FALSE),0.005),"OK",IF(ABS((O741-I741)/I741)&lt;=2*IFERROR(VLOOKUP(G741,$AJ7:AK9,2,FALSE),0.005),"Mineur","Majeur"))))</f>
        <v/>
      </c>
    </row>
    <row r="742" spans="12:19" x14ac:dyDescent="0.25">
      <c r="L742" t="str">
        <f t="shared" si="55"/>
        <v/>
      </c>
      <c r="M742" t="str">
        <f>IF(AND(ISNUMBER(J742),ISNUMBER(K742)),IF(ABS(K742-J742)&lt;=MAX($AH3,ABS($AH4*I742)),"Concordant","Divergent"),"")</f>
        <v/>
      </c>
      <c r="O742" t="str">
        <f t="shared" si="56"/>
        <v/>
      </c>
      <c r="P742" t="str">
        <f t="shared" si="57"/>
        <v/>
      </c>
      <c r="Q742" t="str">
        <f t="shared" si="58"/>
        <v/>
      </c>
      <c r="R742" t="str">
        <f t="shared" si="59"/>
        <v/>
      </c>
      <c r="S742" t="str">
        <f>IF(OR(O742="",I742=""),"",IF(I742=0,IF(O742=0,"OK","Majeur"),IF(ABS((O742-I742)/I742)&lt;=IFERROR(VLOOKUP(G742,$AJ7:AK9,2,FALSE),0.005),"OK",IF(ABS((O742-I742)/I742)&lt;=2*IFERROR(VLOOKUP(G742,$AJ7:AK9,2,FALSE),0.005),"Mineur","Majeur"))))</f>
        <v/>
      </c>
    </row>
    <row r="743" spans="12:19" x14ac:dyDescent="0.25">
      <c r="L743" t="str">
        <f t="shared" si="55"/>
        <v/>
      </c>
      <c r="M743" t="str">
        <f>IF(AND(ISNUMBER(J743),ISNUMBER(K743)),IF(ABS(K743-J743)&lt;=MAX($AH3,ABS($AH4*I743)),"Concordant","Divergent"),"")</f>
        <v/>
      </c>
      <c r="O743" t="str">
        <f t="shared" si="56"/>
        <v/>
      </c>
      <c r="P743" t="str">
        <f t="shared" si="57"/>
        <v/>
      </c>
      <c r="Q743" t="str">
        <f t="shared" si="58"/>
        <v/>
      </c>
      <c r="R743" t="str">
        <f t="shared" si="59"/>
        <v/>
      </c>
      <c r="S743" t="str">
        <f>IF(OR(O743="",I743=""),"",IF(I743=0,IF(O743=0,"OK","Majeur"),IF(ABS((O743-I743)/I743)&lt;=IFERROR(VLOOKUP(G743,$AJ7:AK9,2,FALSE),0.005),"OK",IF(ABS((O743-I743)/I743)&lt;=2*IFERROR(VLOOKUP(G743,$AJ7:AK9,2,FALSE),0.005),"Mineur","Majeur"))))</f>
        <v/>
      </c>
    </row>
    <row r="744" spans="12:19" x14ac:dyDescent="0.25">
      <c r="L744" t="str">
        <f t="shared" si="55"/>
        <v/>
      </c>
      <c r="M744" t="str">
        <f>IF(AND(ISNUMBER(J744),ISNUMBER(K744)),IF(ABS(K744-J744)&lt;=MAX($AH3,ABS($AH4*I744)),"Concordant","Divergent"),"")</f>
        <v/>
      </c>
      <c r="O744" t="str">
        <f t="shared" si="56"/>
        <v/>
      </c>
      <c r="P744" t="str">
        <f t="shared" si="57"/>
        <v/>
      </c>
      <c r="Q744" t="str">
        <f t="shared" si="58"/>
        <v/>
      </c>
      <c r="R744" t="str">
        <f t="shared" si="59"/>
        <v/>
      </c>
      <c r="S744" t="str">
        <f>IF(OR(O744="",I744=""),"",IF(I744=0,IF(O744=0,"OK","Majeur"),IF(ABS((O744-I744)/I744)&lt;=IFERROR(VLOOKUP(G744,$AJ7:AK9,2,FALSE),0.005),"OK",IF(ABS((O744-I744)/I744)&lt;=2*IFERROR(VLOOKUP(G744,$AJ7:AK9,2,FALSE),0.005),"Mineur","Majeur"))))</f>
        <v/>
      </c>
    </row>
    <row r="745" spans="12:19" x14ac:dyDescent="0.25">
      <c r="L745" t="str">
        <f t="shared" si="55"/>
        <v/>
      </c>
      <c r="M745" t="str">
        <f>IF(AND(ISNUMBER(J745),ISNUMBER(K745)),IF(ABS(K745-J745)&lt;=MAX($AH3,ABS($AH4*I745)),"Concordant","Divergent"),"")</f>
        <v/>
      </c>
      <c r="O745" t="str">
        <f t="shared" si="56"/>
        <v/>
      </c>
      <c r="P745" t="str">
        <f t="shared" si="57"/>
        <v/>
      </c>
      <c r="Q745" t="str">
        <f t="shared" si="58"/>
        <v/>
      </c>
      <c r="R745" t="str">
        <f t="shared" si="59"/>
        <v/>
      </c>
      <c r="S745" t="str">
        <f>IF(OR(O745="",I745=""),"",IF(I745=0,IF(O745=0,"OK","Majeur"),IF(ABS((O745-I745)/I745)&lt;=IFERROR(VLOOKUP(G745,$AJ7:AK9,2,FALSE),0.005),"OK",IF(ABS((O745-I745)/I745)&lt;=2*IFERROR(VLOOKUP(G745,$AJ7:AK9,2,FALSE),0.005),"Mineur","Majeur"))))</f>
        <v/>
      </c>
    </row>
    <row r="746" spans="12:19" x14ac:dyDescent="0.25">
      <c r="L746" t="str">
        <f t="shared" si="55"/>
        <v/>
      </c>
      <c r="M746" t="str">
        <f>IF(AND(ISNUMBER(J746),ISNUMBER(K746)),IF(ABS(K746-J746)&lt;=MAX($AH3,ABS($AH4*I746)),"Concordant","Divergent"),"")</f>
        <v/>
      </c>
      <c r="O746" t="str">
        <f t="shared" si="56"/>
        <v/>
      </c>
      <c r="P746" t="str">
        <f t="shared" si="57"/>
        <v/>
      </c>
      <c r="Q746" t="str">
        <f t="shared" si="58"/>
        <v/>
      </c>
      <c r="R746" t="str">
        <f t="shared" si="59"/>
        <v/>
      </c>
      <c r="S746" t="str">
        <f>IF(OR(O746="",I746=""),"",IF(I746=0,IF(O746=0,"OK","Majeur"),IF(ABS((O746-I746)/I746)&lt;=IFERROR(VLOOKUP(G746,$AJ7:AK9,2,FALSE),0.005),"OK",IF(ABS((O746-I746)/I746)&lt;=2*IFERROR(VLOOKUP(G746,$AJ7:AK9,2,FALSE),0.005),"Mineur","Majeur"))))</f>
        <v/>
      </c>
    </row>
    <row r="747" spans="12:19" x14ac:dyDescent="0.25">
      <c r="L747" t="str">
        <f t="shared" si="55"/>
        <v/>
      </c>
      <c r="M747" t="str">
        <f>IF(AND(ISNUMBER(J747),ISNUMBER(K747)),IF(ABS(K747-J747)&lt;=MAX($AH3,ABS($AH4*I747)),"Concordant","Divergent"),"")</f>
        <v/>
      </c>
      <c r="O747" t="str">
        <f t="shared" si="56"/>
        <v/>
      </c>
      <c r="P747" t="str">
        <f t="shared" si="57"/>
        <v/>
      </c>
      <c r="Q747" t="str">
        <f t="shared" si="58"/>
        <v/>
      </c>
      <c r="R747" t="str">
        <f t="shared" si="59"/>
        <v/>
      </c>
      <c r="S747" t="str">
        <f>IF(OR(O747="",I747=""),"",IF(I747=0,IF(O747=0,"OK","Majeur"),IF(ABS((O747-I747)/I747)&lt;=IFERROR(VLOOKUP(G747,$AJ7:AK9,2,FALSE),0.005),"OK",IF(ABS((O747-I747)/I747)&lt;=2*IFERROR(VLOOKUP(G747,$AJ7:AK9,2,FALSE),0.005),"Mineur","Majeur"))))</f>
        <v/>
      </c>
    </row>
    <row r="748" spans="12:19" x14ac:dyDescent="0.25">
      <c r="L748" t="str">
        <f t="shared" si="55"/>
        <v/>
      </c>
      <c r="M748" t="str">
        <f>IF(AND(ISNUMBER(J748),ISNUMBER(K748)),IF(ABS(K748-J748)&lt;=MAX($AH3,ABS($AH4*I748)),"Concordant","Divergent"),"")</f>
        <v/>
      </c>
      <c r="O748" t="str">
        <f t="shared" si="56"/>
        <v/>
      </c>
      <c r="P748" t="str">
        <f t="shared" si="57"/>
        <v/>
      </c>
      <c r="Q748" t="str">
        <f t="shared" si="58"/>
        <v/>
      </c>
      <c r="R748" t="str">
        <f t="shared" si="59"/>
        <v/>
      </c>
      <c r="S748" t="str">
        <f>IF(OR(O748="",I748=""),"",IF(I748=0,IF(O748=0,"OK","Majeur"),IF(ABS((O748-I748)/I748)&lt;=IFERROR(VLOOKUP(G748,$AJ7:AK9,2,FALSE),0.005),"OK",IF(ABS((O748-I748)/I748)&lt;=2*IFERROR(VLOOKUP(G748,$AJ7:AK9,2,FALSE),0.005),"Mineur","Majeur"))))</f>
        <v/>
      </c>
    </row>
    <row r="749" spans="12:19" x14ac:dyDescent="0.25">
      <c r="L749" t="str">
        <f t="shared" si="55"/>
        <v/>
      </c>
      <c r="M749" t="str">
        <f>IF(AND(ISNUMBER(J749),ISNUMBER(K749)),IF(ABS(K749-J749)&lt;=MAX($AH3,ABS($AH4*I749)),"Concordant","Divergent"),"")</f>
        <v/>
      </c>
      <c r="O749" t="str">
        <f t="shared" si="56"/>
        <v/>
      </c>
      <c r="P749" t="str">
        <f t="shared" si="57"/>
        <v/>
      </c>
      <c r="Q749" t="str">
        <f t="shared" si="58"/>
        <v/>
      </c>
      <c r="R749" t="str">
        <f t="shared" si="59"/>
        <v/>
      </c>
      <c r="S749" t="str">
        <f>IF(OR(O749="",I749=""),"",IF(I749=0,IF(O749=0,"OK","Majeur"),IF(ABS((O749-I749)/I749)&lt;=IFERROR(VLOOKUP(G749,$AJ7:AK9,2,FALSE),0.005),"OK",IF(ABS((O749-I749)/I749)&lt;=2*IFERROR(VLOOKUP(G749,$AJ7:AK9,2,FALSE),0.005),"Mineur","Majeur"))))</f>
        <v/>
      </c>
    </row>
    <row r="750" spans="12:19" x14ac:dyDescent="0.25">
      <c r="L750" t="str">
        <f t="shared" si="55"/>
        <v/>
      </c>
      <c r="M750" t="str">
        <f>IF(AND(ISNUMBER(J750),ISNUMBER(K750)),IF(ABS(K750-J750)&lt;=MAX($AH3,ABS($AH4*I750)),"Concordant","Divergent"),"")</f>
        <v/>
      </c>
      <c r="O750" t="str">
        <f t="shared" si="56"/>
        <v/>
      </c>
      <c r="P750" t="str">
        <f t="shared" si="57"/>
        <v/>
      </c>
      <c r="Q750" t="str">
        <f t="shared" si="58"/>
        <v/>
      </c>
      <c r="R750" t="str">
        <f t="shared" si="59"/>
        <v/>
      </c>
      <c r="S750" t="str">
        <f>IF(OR(O750="",I750=""),"",IF(I750=0,IF(O750=0,"OK","Majeur"),IF(ABS((O750-I750)/I750)&lt;=IFERROR(VLOOKUP(G750,$AJ7:AK9,2,FALSE),0.005),"OK",IF(ABS((O750-I750)/I750)&lt;=2*IFERROR(VLOOKUP(G750,$AJ7:AK9,2,FALSE),0.005),"Mineur","Majeur"))))</f>
        <v/>
      </c>
    </row>
    <row r="751" spans="12:19" x14ac:dyDescent="0.25">
      <c r="L751" t="str">
        <f t="shared" si="55"/>
        <v/>
      </c>
      <c r="M751" t="str">
        <f>IF(AND(ISNUMBER(J751),ISNUMBER(K751)),IF(ABS(K751-J751)&lt;=MAX($AH3,ABS($AH4*I751)),"Concordant","Divergent"),"")</f>
        <v/>
      </c>
      <c r="O751" t="str">
        <f t="shared" si="56"/>
        <v/>
      </c>
      <c r="P751" t="str">
        <f t="shared" si="57"/>
        <v/>
      </c>
      <c r="Q751" t="str">
        <f t="shared" si="58"/>
        <v/>
      </c>
      <c r="R751" t="str">
        <f t="shared" si="59"/>
        <v/>
      </c>
      <c r="S751" t="str">
        <f>IF(OR(O751="",I751=""),"",IF(I751=0,IF(O751=0,"OK","Majeur"),IF(ABS((O751-I751)/I751)&lt;=IFERROR(VLOOKUP(G751,$AJ7:AK9,2,FALSE),0.005),"OK",IF(ABS((O751-I751)/I751)&lt;=2*IFERROR(VLOOKUP(G751,$AJ7:AK9,2,FALSE),0.005),"Mineur","Majeur"))))</f>
        <v/>
      </c>
    </row>
    <row r="752" spans="12:19" x14ac:dyDescent="0.25">
      <c r="L752" t="str">
        <f t="shared" si="55"/>
        <v/>
      </c>
      <c r="M752" t="str">
        <f>IF(AND(ISNUMBER(J752),ISNUMBER(K752)),IF(ABS(K752-J752)&lt;=MAX($AH3,ABS($AH4*I752)),"Concordant","Divergent"),"")</f>
        <v/>
      </c>
      <c r="O752" t="str">
        <f t="shared" si="56"/>
        <v/>
      </c>
      <c r="P752" t="str">
        <f t="shared" si="57"/>
        <v/>
      </c>
      <c r="Q752" t="str">
        <f t="shared" si="58"/>
        <v/>
      </c>
      <c r="R752" t="str">
        <f t="shared" si="59"/>
        <v/>
      </c>
      <c r="S752" t="str">
        <f>IF(OR(O752="",I752=""),"",IF(I752=0,IF(O752=0,"OK","Majeur"),IF(ABS((O752-I752)/I752)&lt;=IFERROR(VLOOKUP(G752,$AJ7:AK9,2,FALSE),0.005),"OK",IF(ABS((O752-I752)/I752)&lt;=2*IFERROR(VLOOKUP(G752,$AJ7:AK9,2,FALSE),0.005),"Mineur","Majeur"))))</f>
        <v/>
      </c>
    </row>
    <row r="753" spans="12:19" x14ac:dyDescent="0.25">
      <c r="L753" t="str">
        <f t="shared" si="55"/>
        <v/>
      </c>
      <c r="M753" t="str">
        <f>IF(AND(ISNUMBER(J753),ISNUMBER(K753)),IF(ABS(K753-J753)&lt;=MAX($AH3,ABS($AH4*I753)),"Concordant","Divergent"),"")</f>
        <v/>
      </c>
      <c r="O753" t="str">
        <f t="shared" si="56"/>
        <v/>
      </c>
      <c r="P753" t="str">
        <f t="shared" si="57"/>
        <v/>
      </c>
      <c r="Q753" t="str">
        <f t="shared" si="58"/>
        <v/>
      </c>
      <c r="R753" t="str">
        <f t="shared" si="59"/>
        <v/>
      </c>
      <c r="S753" t="str">
        <f>IF(OR(O753="",I753=""),"",IF(I753=0,IF(O753=0,"OK","Majeur"),IF(ABS((O753-I753)/I753)&lt;=IFERROR(VLOOKUP(G753,$AJ7:AK9,2,FALSE),0.005),"OK",IF(ABS((O753-I753)/I753)&lt;=2*IFERROR(VLOOKUP(G753,$AJ7:AK9,2,FALSE),0.005),"Mineur","Majeur"))))</f>
        <v/>
      </c>
    </row>
    <row r="754" spans="12:19" x14ac:dyDescent="0.25">
      <c r="L754" t="str">
        <f t="shared" si="55"/>
        <v/>
      </c>
      <c r="M754" t="str">
        <f>IF(AND(ISNUMBER(J754),ISNUMBER(K754)),IF(ABS(K754-J754)&lt;=MAX($AH3,ABS($AH4*I754)),"Concordant","Divergent"),"")</f>
        <v/>
      </c>
      <c r="O754" t="str">
        <f t="shared" si="56"/>
        <v/>
      </c>
      <c r="P754" t="str">
        <f t="shared" si="57"/>
        <v/>
      </c>
      <c r="Q754" t="str">
        <f t="shared" si="58"/>
        <v/>
      </c>
      <c r="R754" t="str">
        <f t="shared" si="59"/>
        <v/>
      </c>
      <c r="S754" t="str">
        <f>IF(OR(O754="",I754=""),"",IF(I754=0,IF(O754=0,"OK","Majeur"),IF(ABS((O754-I754)/I754)&lt;=IFERROR(VLOOKUP(G754,$AJ7:AK9,2,FALSE),0.005),"OK",IF(ABS((O754-I754)/I754)&lt;=2*IFERROR(VLOOKUP(G754,$AJ7:AK9,2,FALSE),0.005),"Mineur","Majeur"))))</f>
        <v/>
      </c>
    </row>
    <row r="755" spans="12:19" x14ac:dyDescent="0.25">
      <c r="L755" t="str">
        <f t="shared" si="55"/>
        <v/>
      </c>
      <c r="M755" t="str">
        <f>IF(AND(ISNUMBER(J755),ISNUMBER(K755)),IF(ABS(K755-J755)&lt;=MAX($AH3,ABS($AH4*I755)),"Concordant","Divergent"),"")</f>
        <v/>
      </c>
      <c r="O755" t="str">
        <f t="shared" si="56"/>
        <v/>
      </c>
      <c r="P755" t="str">
        <f t="shared" si="57"/>
        <v/>
      </c>
      <c r="Q755" t="str">
        <f t="shared" si="58"/>
        <v/>
      </c>
      <c r="R755" t="str">
        <f t="shared" si="59"/>
        <v/>
      </c>
      <c r="S755" t="str">
        <f>IF(OR(O755="",I755=""),"",IF(I755=0,IF(O755=0,"OK","Majeur"),IF(ABS((O755-I755)/I755)&lt;=IFERROR(VLOOKUP(G755,$AJ7:AK9,2,FALSE),0.005),"OK",IF(ABS((O755-I755)/I755)&lt;=2*IFERROR(VLOOKUP(G755,$AJ7:AK9,2,FALSE),0.005),"Mineur","Majeur"))))</f>
        <v/>
      </c>
    </row>
    <row r="756" spans="12:19" x14ac:dyDescent="0.25">
      <c r="L756" t="str">
        <f t="shared" si="55"/>
        <v/>
      </c>
      <c r="M756" t="str">
        <f>IF(AND(ISNUMBER(J756),ISNUMBER(K756)),IF(ABS(K756-J756)&lt;=MAX($AH3,ABS($AH4*I756)),"Concordant","Divergent"),"")</f>
        <v/>
      </c>
      <c r="O756" t="str">
        <f t="shared" si="56"/>
        <v/>
      </c>
      <c r="P756" t="str">
        <f t="shared" si="57"/>
        <v/>
      </c>
      <c r="Q756" t="str">
        <f t="shared" si="58"/>
        <v/>
      </c>
      <c r="R756" t="str">
        <f t="shared" si="59"/>
        <v/>
      </c>
      <c r="S756" t="str">
        <f>IF(OR(O756="",I756=""),"",IF(I756=0,IF(O756=0,"OK","Majeur"),IF(ABS((O756-I756)/I756)&lt;=IFERROR(VLOOKUP(G756,$AJ7:AK9,2,FALSE),0.005),"OK",IF(ABS((O756-I756)/I756)&lt;=2*IFERROR(VLOOKUP(G756,$AJ7:AK9,2,FALSE),0.005),"Mineur","Majeur"))))</f>
        <v/>
      </c>
    </row>
    <row r="757" spans="12:19" x14ac:dyDescent="0.25">
      <c r="L757" t="str">
        <f t="shared" si="55"/>
        <v/>
      </c>
      <c r="M757" t="str">
        <f>IF(AND(ISNUMBER(J757),ISNUMBER(K757)),IF(ABS(K757-J757)&lt;=MAX($AH3,ABS($AH4*I757)),"Concordant","Divergent"),"")</f>
        <v/>
      </c>
      <c r="O757" t="str">
        <f t="shared" si="56"/>
        <v/>
      </c>
      <c r="P757" t="str">
        <f t="shared" si="57"/>
        <v/>
      </c>
      <c r="Q757" t="str">
        <f t="shared" si="58"/>
        <v/>
      </c>
      <c r="R757" t="str">
        <f t="shared" si="59"/>
        <v/>
      </c>
      <c r="S757" t="str">
        <f>IF(OR(O757="",I757=""),"",IF(I757=0,IF(O757=0,"OK","Majeur"),IF(ABS((O757-I757)/I757)&lt;=IFERROR(VLOOKUP(G757,$AJ7:AK9,2,FALSE),0.005),"OK",IF(ABS((O757-I757)/I757)&lt;=2*IFERROR(VLOOKUP(G757,$AJ7:AK9,2,FALSE),0.005),"Mineur","Majeur"))))</f>
        <v/>
      </c>
    </row>
    <row r="758" spans="12:19" x14ac:dyDescent="0.25">
      <c r="L758" t="str">
        <f t="shared" si="55"/>
        <v/>
      </c>
      <c r="M758" t="str">
        <f>IF(AND(ISNUMBER(J758),ISNUMBER(K758)),IF(ABS(K758-J758)&lt;=MAX($AH3,ABS($AH4*I758)),"Concordant","Divergent"),"")</f>
        <v/>
      </c>
      <c r="O758" t="str">
        <f t="shared" si="56"/>
        <v/>
      </c>
      <c r="P758" t="str">
        <f t="shared" si="57"/>
        <v/>
      </c>
      <c r="Q758" t="str">
        <f t="shared" si="58"/>
        <v/>
      </c>
      <c r="R758" t="str">
        <f t="shared" si="59"/>
        <v/>
      </c>
      <c r="S758" t="str">
        <f>IF(OR(O758="",I758=""),"",IF(I758=0,IF(O758=0,"OK","Majeur"),IF(ABS((O758-I758)/I758)&lt;=IFERROR(VLOOKUP(G758,$AJ7:AK9,2,FALSE),0.005),"OK",IF(ABS((O758-I758)/I758)&lt;=2*IFERROR(VLOOKUP(G758,$AJ7:AK9,2,FALSE),0.005),"Mineur","Majeur"))))</f>
        <v/>
      </c>
    </row>
    <row r="759" spans="12:19" x14ac:dyDescent="0.25">
      <c r="L759" t="str">
        <f t="shared" si="55"/>
        <v/>
      </c>
      <c r="M759" t="str">
        <f>IF(AND(ISNUMBER(J759),ISNUMBER(K759)),IF(ABS(K759-J759)&lt;=MAX($AH3,ABS($AH4*I759)),"Concordant","Divergent"),"")</f>
        <v/>
      </c>
      <c r="O759" t="str">
        <f t="shared" si="56"/>
        <v/>
      </c>
      <c r="P759" t="str">
        <f t="shared" si="57"/>
        <v/>
      </c>
      <c r="Q759" t="str">
        <f t="shared" si="58"/>
        <v/>
      </c>
      <c r="R759" t="str">
        <f t="shared" si="59"/>
        <v/>
      </c>
      <c r="S759" t="str">
        <f>IF(OR(O759="",I759=""),"",IF(I759=0,IF(O759=0,"OK","Majeur"),IF(ABS((O759-I759)/I759)&lt;=IFERROR(VLOOKUP(G759,$AJ7:AK9,2,FALSE),0.005),"OK",IF(ABS((O759-I759)/I759)&lt;=2*IFERROR(VLOOKUP(G759,$AJ7:AK9,2,FALSE),0.005),"Mineur","Majeur"))))</f>
        <v/>
      </c>
    </row>
    <row r="760" spans="12:19" x14ac:dyDescent="0.25">
      <c r="L760" t="str">
        <f t="shared" si="55"/>
        <v/>
      </c>
      <c r="M760" t="str">
        <f>IF(AND(ISNUMBER(J760),ISNUMBER(K760)),IF(ABS(K760-J760)&lt;=MAX($AH3,ABS($AH4*I760)),"Concordant","Divergent"),"")</f>
        <v/>
      </c>
      <c r="O760" t="str">
        <f t="shared" si="56"/>
        <v/>
      </c>
      <c r="P760" t="str">
        <f t="shared" si="57"/>
        <v/>
      </c>
      <c r="Q760" t="str">
        <f t="shared" si="58"/>
        <v/>
      </c>
      <c r="R760" t="str">
        <f t="shared" si="59"/>
        <v/>
      </c>
      <c r="S760" t="str">
        <f>IF(OR(O760="",I760=""),"",IF(I760=0,IF(O760=0,"OK","Majeur"),IF(ABS((O760-I760)/I760)&lt;=IFERROR(VLOOKUP(G760,$AJ7:AK9,2,FALSE),0.005),"OK",IF(ABS((O760-I760)/I760)&lt;=2*IFERROR(VLOOKUP(G760,$AJ7:AK9,2,FALSE),0.005),"Mineur","Majeur"))))</f>
        <v/>
      </c>
    </row>
    <row r="761" spans="12:19" x14ac:dyDescent="0.25">
      <c r="L761" t="str">
        <f t="shared" si="55"/>
        <v/>
      </c>
      <c r="M761" t="str">
        <f>IF(AND(ISNUMBER(J761),ISNUMBER(K761)),IF(ABS(K761-J761)&lt;=MAX($AH3,ABS($AH4*I761)),"Concordant","Divergent"),"")</f>
        <v/>
      </c>
      <c r="O761" t="str">
        <f t="shared" si="56"/>
        <v/>
      </c>
      <c r="P761" t="str">
        <f t="shared" si="57"/>
        <v/>
      </c>
      <c r="Q761" t="str">
        <f t="shared" si="58"/>
        <v/>
      </c>
      <c r="R761" t="str">
        <f t="shared" si="59"/>
        <v/>
      </c>
      <c r="S761" t="str">
        <f>IF(OR(O761="",I761=""),"",IF(I761=0,IF(O761=0,"OK","Majeur"),IF(ABS((O761-I761)/I761)&lt;=IFERROR(VLOOKUP(G761,$AJ7:AK9,2,FALSE),0.005),"OK",IF(ABS((O761-I761)/I761)&lt;=2*IFERROR(VLOOKUP(G761,$AJ7:AK9,2,FALSE),0.005),"Mineur","Majeur"))))</f>
        <v/>
      </c>
    </row>
    <row r="762" spans="12:19" x14ac:dyDescent="0.25">
      <c r="L762" t="str">
        <f t="shared" si="55"/>
        <v/>
      </c>
      <c r="M762" t="str">
        <f>IF(AND(ISNUMBER(J762),ISNUMBER(K762)),IF(ABS(K762-J762)&lt;=MAX($AH3,ABS($AH4*I762)),"Concordant","Divergent"),"")</f>
        <v/>
      </c>
      <c r="O762" t="str">
        <f t="shared" si="56"/>
        <v/>
      </c>
      <c r="P762" t="str">
        <f t="shared" si="57"/>
        <v/>
      </c>
      <c r="Q762" t="str">
        <f t="shared" si="58"/>
        <v/>
      </c>
      <c r="R762" t="str">
        <f t="shared" si="59"/>
        <v/>
      </c>
      <c r="S762" t="str">
        <f>IF(OR(O762="",I762=""),"",IF(I762=0,IF(O762=0,"OK","Majeur"),IF(ABS((O762-I762)/I762)&lt;=IFERROR(VLOOKUP(G762,$AJ7:AK9,2,FALSE),0.005),"OK",IF(ABS((O762-I762)/I762)&lt;=2*IFERROR(VLOOKUP(G762,$AJ7:AK9,2,FALSE),0.005),"Mineur","Majeur"))))</f>
        <v/>
      </c>
    </row>
    <row r="763" spans="12:19" x14ac:dyDescent="0.25">
      <c r="L763" t="str">
        <f t="shared" si="55"/>
        <v/>
      </c>
      <c r="M763" t="str">
        <f>IF(AND(ISNUMBER(J763),ISNUMBER(K763)),IF(ABS(K763-J763)&lt;=MAX($AH3,ABS($AH4*I763)),"Concordant","Divergent"),"")</f>
        <v/>
      </c>
      <c r="O763" t="str">
        <f t="shared" si="56"/>
        <v/>
      </c>
      <c r="P763" t="str">
        <f t="shared" si="57"/>
        <v/>
      </c>
      <c r="Q763" t="str">
        <f t="shared" si="58"/>
        <v/>
      </c>
      <c r="R763" t="str">
        <f t="shared" si="59"/>
        <v/>
      </c>
      <c r="S763" t="str">
        <f>IF(OR(O763="",I763=""),"",IF(I763=0,IF(O763=0,"OK","Majeur"),IF(ABS((O763-I763)/I763)&lt;=IFERROR(VLOOKUP(G763,$AJ7:AK9,2,FALSE),0.005),"OK",IF(ABS((O763-I763)/I763)&lt;=2*IFERROR(VLOOKUP(G763,$AJ7:AK9,2,FALSE),0.005),"Mineur","Majeur"))))</f>
        <v/>
      </c>
    </row>
    <row r="764" spans="12:19" x14ac:dyDescent="0.25">
      <c r="L764" t="str">
        <f t="shared" si="55"/>
        <v/>
      </c>
      <c r="M764" t="str">
        <f>IF(AND(ISNUMBER(J764),ISNUMBER(K764)),IF(ABS(K764-J764)&lt;=MAX($AH3,ABS($AH4*I764)),"Concordant","Divergent"),"")</f>
        <v/>
      </c>
      <c r="O764" t="str">
        <f t="shared" si="56"/>
        <v/>
      </c>
      <c r="P764" t="str">
        <f t="shared" si="57"/>
        <v/>
      </c>
      <c r="Q764" t="str">
        <f t="shared" si="58"/>
        <v/>
      </c>
      <c r="R764" t="str">
        <f t="shared" si="59"/>
        <v/>
      </c>
      <c r="S764" t="str">
        <f>IF(OR(O764="",I764=""),"",IF(I764=0,IF(O764=0,"OK","Majeur"),IF(ABS((O764-I764)/I764)&lt;=IFERROR(VLOOKUP(G764,$AJ7:AK9,2,FALSE),0.005),"OK",IF(ABS((O764-I764)/I764)&lt;=2*IFERROR(VLOOKUP(G764,$AJ7:AK9,2,FALSE),0.005),"Mineur","Majeur"))))</f>
        <v/>
      </c>
    </row>
    <row r="765" spans="12:19" x14ac:dyDescent="0.25">
      <c r="L765" t="str">
        <f t="shared" si="55"/>
        <v/>
      </c>
      <c r="M765" t="str">
        <f>IF(AND(ISNUMBER(J765),ISNUMBER(K765)),IF(ABS(K765-J765)&lt;=MAX($AH3,ABS($AH4*I765)),"Concordant","Divergent"),"")</f>
        <v/>
      </c>
      <c r="O765" t="str">
        <f t="shared" si="56"/>
        <v/>
      </c>
      <c r="P765" t="str">
        <f t="shared" si="57"/>
        <v/>
      </c>
      <c r="Q765" t="str">
        <f t="shared" si="58"/>
        <v/>
      </c>
      <c r="R765" t="str">
        <f t="shared" si="59"/>
        <v/>
      </c>
      <c r="S765" t="str">
        <f>IF(OR(O765="",I765=""),"",IF(I765=0,IF(O765=0,"OK","Majeur"),IF(ABS((O765-I765)/I765)&lt;=IFERROR(VLOOKUP(G765,$AJ7:AK9,2,FALSE),0.005),"OK",IF(ABS((O765-I765)/I765)&lt;=2*IFERROR(VLOOKUP(G765,$AJ7:AK9,2,FALSE),0.005),"Mineur","Majeur"))))</f>
        <v/>
      </c>
    </row>
    <row r="766" spans="12:19" x14ac:dyDescent="0.25">
      <c r="L766" t="str">
        <f t="shared" si="55"/>
        <v/>
      </c>
      <c r="M766" t="str">
        <f>IF(AND(ISNUMBER(J766),ISNUMBER(K766)),IF(ABS(K766-J766)&lt;=MAX($AH3,ABS($AH4*I766)),"Concordant","Divergent"),"")</f>
        <v/>
      </c>
      <c r="O766" t="str">
        <f t="shared" si="56"/>
        <v/>
      </c>
      <c r="P766" t="str">
        <f t="shared" si="57"/>
        <v/>
      </c>
      <c r="Q766" t="str">
        <f t="shared" si="58"/>
        <v/>
      </c>
      <c r="R766" t="str">
        <f t="shared" si="59"/>
        <v/>
      </c>
      <c r="S766" t="str">
        <f>IF(OR(O766="",I766=""),"",IF(I766=0,IF(O766=0,"OK","Majeur"),IF(ABS((O766-I766)/I766)&lt;=IFERROR(VLOOKUP(G766,$AJ7:AK9,2,FALSE),0.005),"OK",IF(ABS((O766-I766)/I766)&lt;=2*IFERROR(VLOOKUP(G766,$AJ7:AK9,2,FALSE),0.005),"Mineur","Majeur"))))</f>
        <v/>
      </c>
    </row>
    <row r="767" spans="12:19" x14ac:dyDescent="0.25">
      <c r="L767" t="str">
        <f t="shared" si="55"/>
        <v/>
      </c>
      <c r="M767" t="str">
        <f>IF(AND(ISNUMBER(J767),ISNUMBER(K767)),IF(ABS(K767-J767)&lt;=MAX($AH3,ABS($AH4*I767)),"Concordant","Divergent"),"")</f>
        <v/>
      </c>
      <c r="O767" t="str">
        <f t="shared" si="56"/>
        <v/>
      </c>
      <c r="P767" t="str">
        <f t="shared" si="57"/>
        <v/>
      </c>
      <c r="Q767" t="str">
        <f t="shared" si="58"/>
        <v/>
      </c>
      <c r="R767" t="str">
        <f t="shared" si="59"/>
        <v/>
      </c>
      <c r="S767" t="str">
        <f>IF(OR(O767="",I767=""),"",IF(I767=0,IF(O767=0,"OK","Majeur"),IF(ABS((O767-I767)/I767)&lt;=IFERROR(VLOOKUP(G767,$AJ7:AK9,2,FALSE),0.005),"OK",IF(ABS((O767-I767)/I767)&lt;=2*IFERROR(VLOOKUP(G767,$AJ7:AK9,2,FALSE),0.005),"Mineur","Majeur"))))</f>
        <v/>
      </c>
    </row>
    <row r="768" spans="12:19" x14ac:dyDescent="0.25">
      <c r="L768" t="str">
        <f t="shared" si="55"/>
        <v/>
      </c>
      <c r="M768" t="str">
        <f>IF(AND(ISNUMBER(J768),ISNUMBER(K768)),IF(ABS(K768-J768)&lt;=MAX($AH3,ABS($AH4*I768)),"Concordant","Divergent"),"")</f>
        <v/>
      </c>
      <c r="O768" t="str">
        <f t="shared" si="56"/>
        <v/>
      </c>
      <c r="P768" t="str">
        <f t="shared" si="57"/>
        <v/>
      </c>
      <c r="Q768" t="str">
        <f t="shared" si="58"/>
        <v/>
      </c>
      <c r="R768" t="str">
        <f t="shared" si="59"/>
        <v/>
      </c>
      <c r="S768" t="str">
        <f>IF(OR(O768="",I768=""),"",IF(I768=0,IF(O768=0,"OK","Majeur"),IF(ABS((O768-I768)/I768)&lt;=IFERROR(VLOOKUP(G768,$AJ7:AK9,2,FALSE),0.005),"OK",IF(ABS((O768-I768)/I768)&lt;=2*IFERROR(VLOOKUP(G768,$AJ7:AK9,2,FALSE),0.005),"Mineur","Majeur"))))</f>
        <v/>
      </c>
    </row>
    <row r="769" spans="12:19" x14ac:dyDescent="0.25">
      <c r="L769" t="str">
        <f t="shared" si="55"/>
        <v/>
      </c>
      <c r="M769" t="str">
        <f>IF(AND(ISNUMBER(J769),ISNUMBER(K769)),IF(ABS(K769-J769)&lt;=MAX($AH3,ABS($AH4*I769)),"Concordant","Divergent"),"")</f>
        <v/>
      </c>
      <c r="O769" t="str">
        <f t="shared" si="56"/>
        <v/>
      </c>
      <c r="P769" t="str">
        <f t="shared" si="57"/>
        <v/>
      </c>
      <c r="Q769" t="str">
        <f t="shared" si="58"/>
        <v/>
      </c>
      <c r="R769" t="str">
        <f t="shared" si="59"/>
        <v/>
      </c>
      <c r="S769" t="str">
        <f>IF(OR(O769="",I769=""),"",IF(I769=0,IF(O769=0,"OK","Majeur"),IF(ABS((O769-I769)/I769)&lt;=IFERROR(VLOOKUP(G769,$AJ7:AK9,2,FALSE),0.005),"OK",IF(ABS((O769-I769)/I769)&lt;=2*IFERROR(VLOOKUP(G769,$AJ7:AK9,2,FALSE),0.005),"Mineur","Majeur"))))</f>
        <v/>
      </c>
    </row>
    <row r="770" spans="12:19" x14ac:dyDescent="0.25">
      <c r="L770" t="str">
        <f t="shared" si="55"/>
        <v/>
      </c>
      <c r="M770" t="str">
        <f>IF(AND(ISNUMBER(J770),ISNUMBER(K770)),IF(ABS(K770-J770)&lt;=MAX($AH3,ABS($AH4*I770)),"Concordant","Divergent"),"")</f>
        <v/>
      </c>
      <c r="O770" t="str">
        <f t="shared" si="56"/>
        <v/>
      </c>
      <c r="P770" t="str">
        <f t="shared" si="57"/>
        <v/>
      </c>
      <c r="Q770" t="str">
        <f t="shared" si="58"/>
        <v/>
      </c>
      <c r="R770" t="str">
        <f t="shared" si="59"/>
        <v/>
      </c>
      <c r="S770" t="str">
        <f>IF(OR(O770="",I770=""),"",IF(I770=0,IF(O770=0,"OK","Majeur"),IF(ABS((O770-I770)/I770)&lt;=IFERROR(VLOOKUP(G770,$AJ7:AK9,2,FALSE),0.005),"OK",IF(ABS((O770-I770)/I770)&lt;=2*IFERROR(VLOOKUP(G770,$AJ7:AK9,2,FALSE),0.005),"Mineur","Majeur"))))</f>
        <v/>
      </c>
    </row>
    <row r="771" spans="12:19" x14ac:dyDescent="0.25">
      <c r="L771" t="str">
        <f t="shared" ref="L771:L834" si="60">IF(AND(ISNUMBER(J771),ISNUMBER(K771)),K771-J771,"")</f>
        <v/>
      </c>
      <c r="M771" t="str">
        <f>IF(AND(ISNUMBER(J771),ISNUMBER(K771)),IF(ABS(K771-J771)&lt;=MAX($AH3,ABS($AH4*I771)),"Concordant","Divergent"),"")</f>
        <v/>
      </c>
      <c r="O771" t="str">
        <f t="shared" ref="O771:O834" si="61">IF(AND(ISNUMBER(J771),ISNUMBER(K771)),IF(M771="Concordant",ROUND(AVERAGE(J771,K771),3),IF(NOT(ISBLANK(N771)),N771,"")),IF(NOT(ISBLANK(N771)),N771,""))</f>
        <v/>
      </c>
      <c r="P771" t="str">
        <f t="shared" ref="P771:P834" si="62">IF(ISNUMBER(O771),O771-I771,"")</f>
        <v/>
      </c>
      <c r="Q771" t="str">
        <f t="shared" ref="Q771:Q834" si="63">IF(AND(ISNUMBER(P771),I771&lt;&gt;0),P771/I771,IF(AND(I771=0,ISNUMBER(O771)),1,""))</f>
        <v/>
      </c>
      <c r="R771" t="str">
        <f t="shared" ref="R771:R834" si="64">IF(ISNUMBER(P771),P771*H771,"")</f>
        <v/>
      </c>
      <c r="S771" t="str">
        <f>IF(OR(O771="",I771=""),"",IF(I771=0,IF(O771=0,"OK","Majeur"),IF(ABS((O771-I771)/I771)&lt;=IFERROR(VLOOKUP(G771,$AJ7:AK9,2,FALSE),0.005),"OK",IF(ABS((O771-I771)/I771)&lt;=2*IFERROR(VLOOKUP(G771,$AJ7:AK9,2,FALSE),0.005),"Mineur","Majeur"))))</f>
        <v/>
      </c>
    </row>
    <row r="772" spans="12:19" x14ac:dyDescent="0.25">
      <c r="L772" t="str">
        <f t="shared" si="60"/>
        <v/>
      </c>
      <c r="M772" t="str">
        <f>IF(AND(ISNUMBER(J772),ISNUMBER(K772)),IF(ABS(K772-J772)&lt;=MAX($AH3,ABS($AH4*I772)),"Concordant","Divergent"),"")</f>
        <v/>
      </c>
      <c r="O772" t="str">
        <f t="shared" si="61"/>
        <v/>
      </c>
      <c r="P772" t="str">
        <f t="shared" si="62"/>
        <v/>
      </c>
      <c r="Q772" t="str">
        <f t="shared" si="63"/>
        <v/>
      </c>
      <c r="R772" t="str">
        <f t="shared" si="64"/>
        <v/>
      </c>
      <c r="S772" t="str">
        <f>IF(OR(O772="",I772=""),"",IF(I772=0,IF(O772=0,"OK","Majeur"),IF(ABS((O772-I772)/I772)&lt;=IFERROR(VLOOKUP(G772,$AJ7:AK9,2,FALSE),0.005),"OK",IF(ABS((O772-I772)/I772)&lt;=2*IFERROR(VLOOKUP(G772,$AJ7:AK9,2,FALSE),0.005),"Mineur","Majeur"))))</f>
        <v/>
      </c>
    </row>
    <row r="773" spans="12:19" x14ac:dyDescent="0.25">
      <c r="L773" t="str">
        <f t="shared" si="60"/>
        <v/>
      </c>
      <c r="M773" t="str">
        <f>IF(AND(ISNUMBER(J773),ISNUMBER(K773)),IF(ABS(K773-J773)&lt;=MAX($AH3,ABS($AH4*I773)),"Concordant","Divergent"),"")</f>
        <v/>
      </c>
      <c r="O773" t="str">
        <f t="shared" si="61"/>
        <v/>
      </c>
      <c r="P773" t="str">
        <f t="shared" si="62"/>
        <v/>
      </c>
      <c r="Q773" t="str">
        <f t="shared" si="63"/>
        <v/>
      </c>
      <c r="R773" t="str">
        <f t="shared" si="64"/>
        <v/>
      </c>
      <c r="S773" t="str">
        <f>IF(OR(O773="",I773=""),"",IF(I773=0,IF(O773=0,"OK","Majeur"),IF(ABS((O773-I773)/I773)&lt;=IFERROR(VLOOKUP(G773,$AJ7:AK9,2,FALSE),0.005),"OK",IF(ABS((O773-I773)/I773)&lt;=2*IFERROR(VLOOKUP(G773,$AJ7:AK9,2,FALSE),0.005),"Mineur","Majeur"))))</f>
        <v/>
      </c>
    </row>
    <row r="774" spans="12:19" x14ac:dyDescent="0.25">
      <c r="L774" t="str">
        <f t="shared" si="60"/>
        <v/>
      </c>
      <c r="M774" t="str">
        <f>IF(AND(ISNUMBER(J774),ISNUMBER(K774)),IF(ABS(K774-J774)&lt;=MAX($AH3,ABS($AH4*I774)),"Concordant","Divergent"),"")</f>
        <v/>
      </c>
      <c r="O774" t="str">
        <f t="shared" si="61"/>
        <v/>
      </c>
      <c r="P774" t="str">
        <f t="shared" si="62"/>
        <v/>
      </c>
      <c r="Q774" t="str">
        <f t="shared" si="63"/>
        <v/>
      </c>
      <c r="R774" t="str">
        <f t="shared" si="64"/>
        <v/>
      </c>
      <c r="S774" t="str">
        <f>IF(OR(O774="",I774=""),"",IF(I774=0,IF(O774=0,"OK","Majeur"),IF(ABS((O774-I774)/I774)&lt;=IFERROR(VLOOKUP(G774,$AJ7:AK9,2,FALSE),0.005),"OK",IF(ABS((O774-I774)/I774)&lt;=2*IFERROR(VLOOKUP(G774,$AJ7:AK9,2,FALSE),0.005),"Mineur","Majeur"))))</f>
        <v/>
      </c>
    </row>
    <row r="775" spans="12:19" x14ac:dyDescent="0.25">
      <c r="L775" t="str">
        <f t="shared" si="60"/>
        <v/>
      </c>
      <c r="M775" t="str">
        <f>IF(AND(ISNUMBER(J775),ISNUMBER(K775)),IF(ABS(K775-J775)&lt;=MAX($AH3,ABS($AH4*I775)),"Concordant","Divergent"),"")</f>
        <v/>
      </c>
      <c r="O775" t="str">
        <f t="shared" si="61"/>
        <v/>
      </c>
      <c r="P775" t="str">
        <f t="shared" si="62"/>
        <v/>
      </c>
      <c r="Q775" t="str">
        <f t="shared" si="63"/>
        <v/>
      </c>
      <c r="R775" t="str">
        <f t="shared" si="64"/>
        <v/>
      </c>
      <c r="S775" t="str">
        <f>IF(OR(O775="",I775=""),"",IF(I775=0,IF(O775=0,"OK","Majeur"),IF(ABS((O775-I775)/I775)&lt;=IFERROR(VLOOKUP(G775,$AJ7:AK9,2,FALSE),0.005),"OK",IF(ABS((O775-I775)/I775)&lt;=2*IFERROR(VLOOKUP(G775,$AJ7:AK9,2,FALSE),0.005),"Mineur","Majeur"))))</f>
        <v/>
      </c>
    </row>
    <row r="776" spans="12:19" x14ac:dyDescent="0.25">
      <c r="L776" t="str">
        <f t="shared" si="60"/>
        <v/>
      </c>
      <c r="M776" t="str">
        <f>IF(AND(ISNUMBER(J776),ISNUMBER(K776)),IF(ABS(K776-J776)&lt;=MAX($AH3,ABS($AH4*I776)),"Concordant","Divergent"),"")</f>
        <v/>
      </c>
      <c r="O776" t="str">
        <f t="shared" si="61"/>
        <v/>
      </c>
      <c r="P776" t="str">
        <f t="shared" si="62"/>
        <v/>
      </c>
      <c r="Q776" t="str">
        <f t="shared" si="63"/>
        <v/>
      </c>
      <c r="R776" t="str">
        <f t="shared" si="64"/>
        <v/>
      </c>
      <c r="S776" t="str">
        <f>IF(OR(O776="",I776=""),"",IF(I776=0,IF(O776=0,"OK","Majeur"),IF(ABS((O776-I776)/I776)&lt;=IFERROR(VLOOKUP(G776,$AJ7:AK9,2,FALSE),0.005),"OK",IF(ABS((O776-I776)/I776)&lt;=2*IFERROR(VLOOKUP(G776,$AJ7:AK9,2,FALSE),0.005),"Mineur","Majeur"))))</f>
        <v/>
      </c>
    </row>
    <row r="777" spans="12:19" x14ac:dyDescent="0.25">
      <c r="L777" t="str">
        <f t="shared" si="60"/>
        <v/>
      </c>
      <c r="M777" t="str">
        <f>IF(AND(ISNUMBER(J777),ISNUMBER(K777)),IF(ABS(K777-J777)&lt;=MAX($AH3,ABS($AH4*I777)),"Concordant","Divergent"),"")</f>
        <v/>
      </c>
      <c r="O777" t="str">
        <f t="shared" si="61"/>
        <v/>
      </c>
      <c r="P777" t="str">
        <f t="shared" si="62"/>
        <v/>
      </c>
      <c r="Q777" t="str">
        <f t="shared" si="63"/>
        <v/>
      </c>
      <c r="R777" t="str">
        <f t="shared" si="64"/>
        <v/>
      </c>
      <c r="S777" t="str">
        <f>IF(OR(O777="",I777=""),"",IF(I777=0,IF(O777=0,"OK","Majeur"),IF(ABS((O777-I777)/I777)&lt;=IFERROR(VLOOKUP(G777,$AJ7:AK9,2,FALSE),0.005),"OK",IF(ABS((O777-I777)/I777)&lt;=2*IFERROR(VLOOKUP(G777,$AJ7:AK9,2,FALSE),0.005),"Mineur","Majeur"))))</f>
        <v/>
      </c>
    </row>
    <row r="778" spans="12:19" x14ac:dyDescent="0.25">
      <c r="L778" t="str">
        <f t="shared" si="60"/>
        <v/>
      </c>
      <c r="M778" t="str">
        <f>IF(AND(ISNUMBER(J778),ISNUMBER(K778)),IF(ABS(K778-J778)&lt;=MAX($AH3,ABS($AH4*I778)),"Concordant","Divergent"),"")</f>
        <v/>
      </c>
      <c r="O778" t="str">
        <f t="shared" si="61"/>
        <v/>
      </c>
      <c r="P778" t="str">
        <f t="shared" si="62"/>
        <v/>
      </c>
      <c r="Q778" t="str">
        <f t="shared" si="63"/>
        <v/>
      </c>
      <c r="R778" t="str">
        <f t="shared" si="64"/>
        <v/>
      </c>
      <c r="S778" t="str">
        <f>IF(OR(O778="",I778=""),"",IF(I778=0,IF(O778=0,"OK","Majeur"),IF(ABS((O778-I778)/I778)&lt;=IFERROR(VLOOKUP(G778,$AJ7:AK9,2,FALSE),0.005),"OK",IF(ABS((O778-I778)/I778)&lt;=2*IFERROR(VLOOKUP(G778,$AJ7:AK9,2,FALSE),0.005),"Mineur","Majeur"))))</f>
        <v/>
      </c>
    </row>
    <row r="779" spans="12:19" x14ac:dyDescent="0.25">
      <c r="L779" t="str">
        <f t="shared" si="60"/>
        <v/>
      </c>
      <c r="M779" t="str">
        <f>IF(AND(ISNUMBER(J779),ISNUMBER(K779)),IF(ABS(K779-J779)&lt;=MAX($AH3,ABS($AH4*I779)),"Concordant","Divergent"),"")</f>
        <v/>
      </c>
      <c r="O779" t="str">
        <f t="shared" si="61"/>
        <v/>
      </c>
      <c r="P779" t="str">
        <f t="shared" si="62"/>
        <v/>
      </c>
      <c r="Q779" t="str">
        <f t="shared" si="63"/>
        <v/>
      </c>
      <c r="R779" t="str">
        <f t="shared" si="64"/>
        <v/>
      </c>
      <c r="S779" t="str">
        <f>IF(OR(O779="",I779=""),"",IF(I779=0,IF(O779=0,"OK","Majeur"),IF(ABS((O779-I779)/I779)&lt;=IFERROR(VLOOKUP(G779,$AJ7:AK9,2,FALSE),0.005),"OK",IF(ABS((O779-I779)/I779)&lt;=2*IFERROR(VLOOKUP(G779,$AJ7:AK9,2,FALSE),0.005),"Mineur","Majeur"))))</f>
        <v/>
      </c>
    </row>
    <row r="780" spans="12:19" x14ac:dyDescent="0.25">
      <c r="L780" t="str">
        <f t="shared" si="60"/>
        <v/>
      </c>
      <c r="M780" t="str">
        <f>IF(AND(ISNUMBER(J780),ISNUMBER(K780)),IF(ABS(K780-J780)&lt;=MAX($AH3,ABS($AH4*I780)),"Concordant","Divergent"),"")</f>
        <v/>
      </c>
      <c r="O780" t="str">
        <f t="shared" si="61"/>
        <v/>
      </c>
      <c r="P780" t="str">
        <f t="shared" si="62"/>
        <v/>
      </c>
      <c r="Q780" t="str">
        <f t="shared" si="63"/>
        <v/>
      </c>
      <c r="R780" t="str">
        <f t="shared" si="64"/>
        <v/>
      </c>
      <c r="S780" t="str">
        <f>IF(OR(O780="",I780=""),"",IF(I780=0,IF(O780=0,"OK","Majeur"),IF(ABS((O780-I780)/I780)&lt;=IFERROR(VLOOKUP(G780,$AJ7:AK9,2,FALSE),0.005),"OK",IF(ABS((O780-I780)/I780)&lt;=2*IFERROR(VLOOKUP(G780,$AJ7:AK9,2,FALSE),0.005),"Mineur","Majeur"))))</f>
        <v/>
      </c>
    </row>
    <row r="781" spans="12:19" x14ac:dyDescent="0.25">
      <c r="L781" t="str">
        <f t="shared" si="60"/>
        <v/>
      </c>
      <c r="M781" t="str">
        <f>IF(AND(ISNUMBER(J781),ISNUMBER(K781)),IF(ABS(K781-J781)&lt;=MAX($AH3,ABS($AH4*I781)),"Concordant","Divergent"),"")</f>
        <v/>
      </c>
      <c r="O781" t="str">
        <f t="shared" si="61"/>
        <v/>
      </c>
      <c r="P781" t="str">
        <f t="shared" si="62"/>
        <v/>
      </c>
      <c r="Q781" t="str">
        <f t="shared" si="63"/>
        <v/>
      </c>
      <c r="R781" t="str">
        <f t="shared" si="64"/>
        <v/>
      </c>
      <c r="S781" t="str">
        <f>IF(OR(O781="",I781=""),"",IF(I781=0,IF(O781=0,"OK","Majeur"),IF(ABS((O781-I781)/I781)&lt;=IFERROR(VLOOKUP(G781,$AJ7:AK9,2,FALSE),0.005),"OK",IF(ABS((O781-I781)/I781)&lt;=2*IFERROR(VLOOKUP(G781,$AJ7:AK9,2,FALSE),0.005),"Mineur","Majeur"))))</f>
        <v/>
      </c>
    </row>
    <row r="782" spans="12:19" x14ac:dyDescent="0.25">
      <c r="L782" t="str">
        <f t="shared" si="60"/>
        <v/>
      </c>
      <c r="M782" t="str">
        <f>IF(AND(ISNUMBER(J782),ISNUMBER(K782)),IF(ABS(K782-J782)&lt;=MAX($AH3,ABS($AH4*I782)),"Concordant","Divergent"),"")</f>
        <v/>
      </c>
      <c r="O782" t="str">
        <f t="shared" si="61"/>
        <v/>
      </c>
      <c r="P782" t="str">
        <f t="shared" si="62"/>
        <v/>
      </c>
      <c r="Q782" t="str">
        <f t="shared" si="63"/>
        <v/>
      </c>
      <c r="R782" t="str">
        <f t="shared" si="64"/>
        <v/>
      </c>
      <c r="S782" t="str">
        <f>IF(OR(O782="",I782=""),"",IF(I782=0,IF(O782=0,"OK","Majeur"),IF(ABS((O782-I782)/I782)&lt;=IFERROR(VLOOKUP(G782,$AJ7:AK9,2,FALSE),0.005),"OK",IF(ABS((O782-I782)/I782)&lt;=2*IFERROR(VLOOKUP(G782,$AJ7:AK9,2,FALSE),0.005),"Mineur","Majeur"))))</f>
        <v/>
      </c>
    </row>
    <row r="783" spans="12:19" x14ac:dyDescent="0.25">
      <c r="L783" t="str">
        <f t="shared" si="60"/>
        <v/>
      </c>
      <c r="M783" t="str">
        <f>IF(AND(ISNUMBER(J783),ISNUMBER(K783)),IF(ABS(K783-J783)&lt;=MAX($AH3,ABS($AH4*I783)),"Concordant","Divergent"),"")</f>
        <v/>
      </c>
      <c r="O783" t="str">
        <f t="shared" si="61"/>
        <v/>
      </c>
      <c r="P783" t="str">
        <f t="shared" si="62"/>
        <v/>
      </c>
      <c r="Q783" t="str">
        <f t="shared" si="63"/>
        <v/>
      </c>
      <c r="R783" t="str">
        <f t="shared" si="64"/>
        <v/>
      </c>
      <c r="S783" t="str">
        <f>IF(OR(O783="",I783=""),"",IF(I783=0,IF(O783=0,"OK","Majeur"),IF(ABS((O783-I783)/I783)&lt;=IFERROR(VLOOKUP(G783,$AJ7:AK9,2,FALSE),0.005),"OK",IF(ABS((O783-I783)/I783)&lt;=2*IFERROR(VLOOKUP(G783,$AJ7:AK9,2,FALSE),0.005),"Mineur","Majeur"))))</f>
        <v/>
      </c>
    </row>
    <row r="784" spans="12:19" x14ac:dyDescent="0.25">
      <c r="L784" t="str">
        <f t="shared" si="60"/>
        <v/>
      </c>
      <c r="M784" t="str">
        <f>IF(AND(ISNUMBER(J784),ISNUMBER(K784)),IF(ABS(K784-J784)&lt;=MAX($AH3,ABS($AH4*I784)),"Concordant","Divergent"),"")</f>
        <v/>
      </c>
      <c r="O784" t="str">
        <f t="shared" si="61"/>
        <v/>
      </c>
      <c r="P784" t="str">
        <f t="shared" si="62"/>
        <v/>
      </c>
      <c r="Q784" t="str">
        <f t="shared" si="63"/>
        <v/>
      </c>
      <c r="R784" t="str">
        <f t="shared" si="64"/>
        <v/>
      </c>
      <c r="S784" t="str">
        <f>IF(OR(O784="",I784=""),"",IF(I784=0,IF(O784=0,"OK","Majeur"),IF(ABS((O784-I784)/I784)&lt;=IFERROR(VLOOKUP(G784,$AJ7:AK9,2,FALSE),0.005),"OK",IF(ABS((O784-I784)/I784)&lt;=2*IFERROR(VLOOKUP(G784,$AJ7:AK9,2,FALSE),0.005),"Mineur","Majeur"))))</f>
        <v/>
      </c>
    </row>
    <row r="785" spans="12:19" x14ac:dyDescent="0.25">
      <c r="L785" t="str">
        <f t="shared" si="60"/>
        <v/>
      </c>
      <c r="M785" t="str">
        <f>IF(AND(ISNUMBER(J785),ISNUMBER(K785)),IF(ABS(K785-J785)&lt;=MAX($AH3,ABS($AH4*I785)),"Concordant","Divergent"),"")</f>
        <v/>
      </c>
      <c r="O785" t="str">
        <f t="shared" si="61"/>
        <v/>
      </c>
      <c r="P785" t="str">
        <f t="shared" si="62"/>
        <v/>
      </c>
      <c r="Q785" t="str">
        <f t="shared" si="63"/>
        <v/>
      </c>
      <c r="R785" t="str">
        <f t="shared" si="64"/>
        <v/>
      </c>
      <c r="S785" t="str">
        <f>IF(OR(O785="",I785=""),"",IF(I785=0,IF(O785=0,"OK","Majeur"),IF(ABS((O785-I785)/I785)&lt;=IFERROR(VLOOKUP(G785,$AJ7:AK9,2,FALSE),0.005),"OK",IF(ABS((O785-I785)/I785)&lt;=2*IFERROR(VLOOKUP(G785,$AJ7:AK9,2,FALSE),0.005),"Mineur","Majeur"))))</f>
        <v/>
      </c>
    </row>
    <row r="786" spans="12:19" x14ac:dyDescent="0.25">
      <c r="L786" t="str">
        <f t="shared" si="60"/>
        <v/>
      </c>
      <c r="M786" t="str">
        <f>IF(AND(ISNUMBER(J786),ISNUMBER(K786)),IF(ABS(K786-J786)&lt;=MAX($AH3,ABS($AH4*I786)),"Concordant","Divergent"),"")</f>
        <v/>
      </c>
      <c r="O786" t="str">
        <f t="shared" si="61"/>
        <v/>
      </c>
      <c r="P786" t="str">
        <f t="shared" si="62"/>
        <v/>
      </c>
      <c r="Q786" t="str">
        <f t="shared" si="63"/>
        <v/>
      </c>
      <c r="R786" t="str">
        <f t="shared" si="64"/>
        <v/>
      </c>
      <c r="S786" t="str">
        <f>IF(OR(O786="",I786=""),"",IF(I786=0,IF(O786=0,"OK","Majeur"),IF(ABS((O786-I786)/I786)&lt;=IFERROR(VLOOKUP(G786,$AJ7:AK9,2,FALSE),0.005),"OK",IF(ABS((O786-I786)/I786)&lt;=2*IFERROR(VLOOKUP(G786,$AJ7:AK9,2,FALSE),0.005),"Mineur","Majeur"))))</f>
        <v/>
      </c>
    </row>
    <row r="787" spans="12:19" x14ac:dyDescent="0.25">
      <c r="L787" t="str">
        <f t="shared" si="60"/>
        <v/>
      </c>
      <c r="M787" t="str">
        <f>IF(AND(ISNUMBER(J787),ISNUMBER(K787)),IF(ABS(K787-J787)&lt;=MAX($AH3,ABS($AH4*I787)),"Concordant","Divergent"),"")</f>
        <v/>
      </c>
      <c r="O787" t="str">
        <f t="shared" si="61"/>
        <v/>
      </c>
      <c r="P787" t="str">
        <f t="shared" si="62"/>
        <v/>
      </c>
      <c r="Q787" t="str">
        <f t="shared" si="63"/>
        <v/>
      </c>
      <c r="R787" t="str">
        <f t="shared" si="64"/>
        <v/>
      </c>
      <c r="S787" t="str">
        <f>IF(OR(O787="",I787=""),"",IF(I787=0,IF(O787=0,"OK","Majeur"),IF(ABS((O787-I787)/I787)&lt;=IFERROR(VLOOKUP(G787,$AJ7:AK9,2,FALSE),0.005),"OK",IF(ABS((O787-I787)/I787)&lt;=2*IFERROR(VLOOKUP(G787,$AJ7:AK9,2,FALSE),0.005),"Mineur","Majeur"))))</f>
        <v/>
      </c>
    </row>
    <row r="788" spans="12:19" x14ac:dyDescent="0.25">
      <c r="L788" t="str">
        <f t="shared" si="60"/>
        <v/>
      </c>
      <c r="M788" t="str">
        <f>IF(AND(ISNUMBER(J788),ISNUMBER(K788)),IF(ABS(K788-J788)&lt;=MAX($AH3,ABS($AH4*I788)),"Concordant","Divergent"),"")</f>
        <v/>
      </c>
      <c r="O788" t="str">
        <f t="shared" si="61"/>
        <v/>
      </c>
      <c r="P788" t="str">
        <f t="shared" si="62"/>
        <v/>
      </c>
      <c r="Q788" t="str">
        <f t="shared" si="63"/>
        <v/>
      </c>
      <c r="R788" t="str">
        <f t="shared" si="64"/>
        <v/>
      </c>
      <c r="S788" t="str">
        <f>IF(OR(O788="",I788=""),"",IF(I788=0,IF(O788=0,"OK","Majeur"),IF(ABS((O788-I788)/I788)&lt;=IFERROR(VLOOKUP(G788,$AJ7:AK9,2,FALSE),0.005),"OK",IF(ABS((O788-I788)/I788)&lt;=2*IFERROR(VLOOKUP(G788,$AJ7:AK9,2,FALSE),0.005),"Mineur","Majeur"))))</f>
        <v/>
      </c>
    </row>
    <row r="789" spans="12:19" x14ac:dyDescent="0.25">
      <c r="L789" t="str">
        <f t="shared" si="60"/>
        <v/>
      </c>
      <c r="M789" t="str">
        <f>IF(AND(ISNUMBER(J789),ISNUMBER(K789)),IF(ABS(K789-J789)&lt;=MAX($AH3,ABS($AH4*I789)),"Concordant","Divergent"),"")</f>
        <v/>
      </c>
      <c r="O789" t="str">
        <f t="shared" si="61"/>
        <v/>
      </c>
      <c r="P789" t="str">
        <f t="shared" si="62"/>
        <v/>
      </c>
      <c r="Q789" t="str">
        <f t="shared" si="63"/>
        <v/>
      </c>
      <c r="R789" t="str">
        <f t="shared" si="64"/>
        <v/>
      </c>
      <c r="S789" t="str">
        <f>IF(OR(O789="",I789=""),"",IF(I789=0,IF(O789=0,"OK","Majeur"),IF(ABS((O789-I789)/I789)&lt;=IFERROR(VLOOKUP(G789,$AJ7:AK9,2,FALSE),0.005),"OK",IF(ABS((O789-I789)/I789)&lt;=2*IFERROR(VLOOKUP(G789,$AJ7:AK9,2,FALSE),0.005),"Mineur","Majeur"))))</f>
        <v/>
      </c>
    </row>
    <row r="790" spans="12:19" x14ac:dyDescent="0.25">
      <c r="L790" t="str">
        <f t="shared" si="60"/>
        <v/>
      </c>
      <c r="M790" t="str">
        <f>IF(AND(ISNUMBER(J790),ISNUMBER(K790)),IF(ABS(K790-J790)&lt;=MAX($AH3,ABS($AH4*I790)),"Concordant","Divergent"),"")</f>
        <v/>
      </c>
      <c r="O790" t="str">
        <f t="shared" si="61"/>
        <v/>
      </c>
      <c r="P790" t="str">
        <f t="shared" si="62"/>
        <v/>
      </c>
      <c r="Q790" t="str">
        <f t="shared" si="63"/>
        <v/>
      </c>
      <c r="R790" t="str">
        <f t="shared" si="64"/>
        <v/>
      </c>
      <c r="S790" t="str">
        <f>IF(OR(O790="",I790=""),"",IF(I790=0,IF(O790=0,"OK","Majeur"),IF(ABS((O790-I790)/I790)&lt;=IFERROR(VLOOKUP(G790,$AJ7:AK9,2,FALSE),0.005),"OK",IF(ABS((O790-I790)/I790)&lt;=2*IFERROR(VLOOKUP(G790,$AJ7:AK9,2,FALSE),0.005),"Mineur","Majeur"))))</f>
        <v/>
      </c>
    </row>
    <row r="791" spans="12:19" x14ac:dyDescent="0.25">
      <c r="L791" t="str">
        <f t="shared" si="60"/>
        <v/>
      </c>
      <c r="M791" t="str">
        <f>IF(AND(ISNUMBER(J791),ISNUMBER(K791)),IF(ABS(K791-J791)&lt;=MAX($AH3,ABS($AH4*I791)),"Concordant","Divergent"),"")</f>
        <v/>
      </c>
      <c r="O791" t="str">
        <f t="shared" si="61"/>
        <v/>
      </c>
      <c r="P791" t="str">
        <f t="shared" si="62"/>
        <v/>
      </c>
      <c r="Q791" t="str">
        <f t="shared" si="63"/>
        <v/>
      </c>
      <c r="R791" t="str">
        <f t="shared" si="64"/>
        <v/>
      </c>
      <c r="S791" t="str">
        <f>IF(OR(O791="",I791=""),"",IF(I791=0,IF(O791=0,"OK","Majeur"),IF(ABS((O791-I791)/I791)&lt;=IFERROR(VLOOKUP(G791,$AJ7:AK9,2,FALSE),0.005),"OK",IF(ABS((O791-I791)/I791)&lt;=2*IFERROR(VLOOKUP(G791,$AJ7:AK9,2,FALSE),0.005),"Mineur","Majeur"))))</f>
        <v/>
      </c>
    </row>
    <row r="792" spans="12:19" x14ac:dyDescent="0.25">
      <c r="L792" t="str">
        <f t="shared" si="60"/>
        <v/>
      </c>
      <c r="M792" t="str">
        <f>IF(AND(ISNUMBER(J792),ISNUMBER(K792)),IF(ABS(K792-J792)&lt;=MAX($AH3,ABS($AH4*I792)),"Concordant","Divergent"),"")</f>
        <v/>
      </c>
      <c r="O792" t="str">
        <f t="shared" si="61"/>
        <v/>
      </c>
      <c r="P792" t="str">
        <f t="shared" si="62"/>
        <v/>
      </c>
      <c r="Q792" t="str">
        <f t="shared" si="63"/>
        <v/>
      </c>
      <c r="R792" t="str">
        <f t="shared" si="64"/>
        <v/>
      </c>
      <c r="S792" t="str">
        <f>IF(OR(O792="",I792=""),"",IF(I792=0,IF(O792=0,"OK","Majeur"),IF(ABS((O792-I792)/I792)&lt;=IFERROR(VLOOKUP(G792,$AJ7:AK9,2,FALSE),0.005),"OK",IF(ABS((O792-I792)/I792)&lt;=2*IFERROR(VLOOKUP(G792,$AJ7:AK9,2,FALSE),0.005),"Mineur","Majeur"))))</f>
        <v/>
      </c>
    </row>
    <row r="793" spans="12:19" x14ac:dyDescent="0.25">
      <c r="L793" t="str">
        <f t="shared" si="60"/>
        <v/>
      </c>
      <c r="M793" t="str">
        <f>IF(AND(ISNUMBER(J793),ISNUMBER(K793)),IF(ABS(K793-J793)&lt;=MAX($AH3,ABS($AH4*I793)),"Concordant","Divergent"),"")</f>
        <v/>
      </c>
      <c r="O793" t="str">
        <f t="shared" si="61"/>
        <v/>
      </c>
      <c r="P793" t="str">
        <f t="shared" si="62"/>
        <v/>
      </c>
      <c r="Q793" t="str">
        <f t="shared" si="63"/>
        <v/>
      </c>
      <c r="R793" t="str">
        <f t="shared" si="64"/>
        <v/>
      </c>
      <c r="S793" t="str">
        <f>IF(OR(O793="",I793=""),"",IF(I793=0,IF(O793=0,"OK","Majeur"),IF(ABS((O793-I793)/I793)&lt;=IFERROR(VLOOKUP(G793,$AJ7:AK9,2,FALSE),0.005),"OK",IF(ABS((O793-I793)/I793)&lt;=2*IFERROR(VLOOKUP(G793,$AJ7:AK9,2,FALSE),0.005),"Mineur","Majeur"))))</f>
        <v/>
      </c>
    </row>
    <row r="794" spans="12:19" x14ac:dyDescent="0.25">
      <c r="L794" t="str">
        <f t="shared" si="60"/>
        <v/>
      </c>
      <c r="M794" t="str">
        <f>IF(AND(ISNUMBER(J794),ISNUMBER(K794)),IF(ABS(K794-J794)&lt;=MAX($AH3,ABS($AH4*I794)),"Concordant","Divergent"),"")</f>
        <v/>
      </c>
      <c r="O794" t="str">
        <f t="shared" si="61"/>
        <v/>
      </c>
      <c r="P794" t="str">
        <f t="shared" si="62"/>
        <v/>
      </c>
      <c r="Q794" t="str">
        <f t="shared" si="63"/>
        <v/>
      </c>
      <c r="R794" t="str">
        <f t="shared" si="64"/>
        <v/>
      </c>
      <c r="S794" t="str">
        <f>IF(OR(O794="",I794=""),"",IF(I794=0,IF(O794=0,"OK","Majeur"),IF(ABS((O794-I794)/I794)&lt;=IFERROR(VLOOKUP(G794,$AJ7:AK9,2,FALSE),0.005),"OK",IF(ABS((O794-I794)/I794)&lt;=2*IFERROR(VLOOKUP(G794,$AJ7:AK9,2,FALSE),0.005),"Mineur","Majeur"))))</f>
        <v/>
      </c>
    </row>
    <row r="795" spans="12:19" x14ac:dyDescent="0.25">
      <c r="L795" t="str">
        <f t="shared" si="60"/>
        <v/>
      </c>
      <c r="M795" t="str">
        <f>IF(AND(ISNUMBER(J795),ISNUMBER(K795)),IF(ABS(K795-J795)&lt;=MAX($AH3,ABS($AH4*I795)),"Concordant","Divergent"),"")</f>
        <v/>
      </c>
      <c r="O795" t="str">
        <f t="shared" si="61"/>
        <v/>
      </c>
      <c r="P795" t="str">
        <f t="shared" si="62"/>
        <v/>
      </c>
      <c r="Q795" t="str">
        <f t="shared" si="63"/>
        <v/>
      </c>
      <c r="R795" t="str">
        <f t="shared" si="64"/>
        <v/>
      </c>
      <c r="S795" t="str">
        <f>IF(OR(O795="",I795=""),"",IF(I795=0,IF(O795=0,"OK","Majeur"),IF(ABS((O795-I795)/I795)&lt;=IFERROR(VLOOKUP(G795,$AJ7:AK9,2,FALSE),0.005),"OK",IF(ABS((O795-I795)/I795)&lt;=2*IFERROR(VLOOKUP(G795,$AJ7:AK9,2,FALSE),0.005),"Mineur","Majeur"))))</f>
        <v/>
      </c>
    </row>
    <row r="796" spans="12:19" x14ac:dyDescent="0.25">
      <c r="L796" t="str">
        <f t="shared" si="60"/>
        <v/>
      </c>
      <c r="M796" t="str">
        <f>IF(AND(ISNUMBER(J796),ISNUMBER(K796)),IF(ABS(K796-J796)&lt;=MAX($AH3,ABS($AH4*I796)),"Concordant","Divergent"),"")</f>
        <v/>
      </c>
      <c r="O796" t="str">
        <f t="shared" si="61"/>
        <v/>
      </c>
      <c r="P796" t="str">
        <f t="shared" si="62"/>
        <v/>
      </c>
      <c r="Q796" t="str">
        <f t="shared" si="63"/>
        <v/>
      </c>
      <c r="R796" t="str">
        <f t="shared" si="64"/>
        <v/>
      </c>
      <c r="S796" t="str">
        <f>IF(OR(O796="",I796=""),"",IF(I796=0,IF(O796=0,"OK","Majeur"),IF(ABS((O796-I796)/I796)&lt;=IFERROR(VLOOKUP(G796,$AJ7:AK9,2,FALSE),0.005),"OK",IF(ABS((O796-I796)/I796)&lt;=2*IFERROR(VLOOKUP(G796,$AJ7:AK9,2,FALSE),0.005),"Mineur","Majeur"))))</f>
        <v/>
      </c>
    </row>
    <row r="797" spans="12:19" x14ac:dyDescent="0.25">
      <c r="L797" t="str">
        <f t="shared" si="60"/>
        <v/>
      </c>
      <c r="M797" t="str">
        <f>IF(AND(ISNUMBER(J797),ISNUMBER(K797)),IF(ABS(K797-J797)&lt;=MAX($AH3,ABS($AH4*I797)),"Concordant","Divergent"),"")</f>
        <v/>
      </c>
      <c r="O797" t="str">
        <f t="shared" si="61"/>
        <v/>
      </c>
      <c r="P797" t="str">
        <f t="shared" si="62"/>
        <v/>
      </c>
      <c r="Q797" t="str">
        <f t="shared" si="63"/>
        <v/>
      </c>
      <c r="R797" t="str">
        <f t="shared" si="64"/>
        <v/>
      </c>
      <c r="S797" t="str">
        <f>IF(OR(O797="",I797=""),"",IF(I797=0,IF(O797=0,"OK","Majeur"),IF(ABS((O797-I797)/I797)&lt;=IFERROR(VLOOKUP(G797,$AJ7:AK9,2,FALSE),0.005),"OK",IF(ABS((O797-I797)/I797)&lt;=2*IFERROR(VLOOKUP(G797,$AJ7:AK9,2,FALSE),0.005),"Mineur","Majeur"))))</f>
        <v/>
      </c>
    </row>
    <row r="798" spans="12:19" x14ac:dyDescent="0.25">
      <c r="L798" t="str">
        <f t="shared" si="60"/>
        <v/>
      </c>
      <c r="M798" t="str">
        <f>IF(AND(ISNUMBER(J798),ISNUMBER(K798)),IF(ABS(K798-J798)&lt;=MAX($AH3,ABS($AH4*I798)),"Concordant","Divergent"),"")</f>
        <v/>
      </c>
      <c r="O798" t="str">
        <f t="shared" si="61"/>
        <v/>
      </c>
      <c r="P798" t="str">
        <f t="shared" si="62"/>
        <v/>
      </c>
      <c r="Q798" t="str">
        <f t="shared" si="63"/>
        <v/>
      </c>
      <c r="R798" t="str">
        <f t="shared" si="64"/>
        <v/>
      </c>
      <c r="S798" t="str">
        <f>IF(OR(O798="",I798=""),"",IF(I798=0,IF(O798=0,"OK","Majeur"),IF(ABS((O798-I798)/I798)&lt;=IFERROR(VLOOKUP(G798,$AJ7:AK9,2,FALSE),0.005),"OK",IF(ABS((O798-I798)/I798)&lt;=2*IFERROR(VLOOKUP(G798,$AJ7:AK9,2,FALSE),0.005),"Mineur","Majeur"))))</f>
        <v/>
      </c>
    </row>
    <row r="799" spans="12:19" x14ac:dyDescent="0.25">
      <c r="L799" t="str">
        <f t="shared" si="60"/>
        <v/>
      </c>
      <c r="M799" t="str">
        <f>IF(AND(ISNUMBER(J799),ISNUMBER(K799)),IF(ABS(K799-J799)&lt;=MAX($AH3,ABS($AH4*I799)),"Concordant","Divergent"),"")</f>
        <v/>
      </c>
      <c r="O799" t="str">
        <f t="shared" si="61"/>
        <v/>
      </c>
      <c r="P799" t="str">
        <f t="shared" si="62"/>
        <v/>
      </c>
      <c r="Q799" t="str">
        <f t="shared" si="63"/>
        <v/>
      </c>
      <c r="R799" t="str">
        <f t="shared" si="64"/>
        <v/>
      </c>
      <c r="S799" t="str">
        <f>IF(OR(O799="",I799=""),"",IF(I799=0,IF(O799=0,"OK","Majeur"),IF(ABS((O799-I799)/I799)&lt;=IFERROR(VLOOKUP(G799,$AJ7:AK9,2,FALSE),0.005),"OK",IF(ABS((O799-I799)/I799)&lt;=2*IFERROR(VLOOKUP(G799,$AJ7:AK9,2,FALSE),0.005),"Mineur","Majeur"))))</f>
        <v/>
      </c>
    </row>
    <row r="800" spans="12:19" x14ac:dyDescent="0.25">
      <c r="L800" t="str">
        <f t="shared" si="60"/>
        <v/>
      </c>
      <c r="M800" t="str">
        <f>IF(AND(ISNUMBER(J800),ISNUMBER(K800)),IF(ABS(K800-J800)&lt;=MAX($AH3,ABS($AH4*I800)),"Concordant","Divergent"),"")</f>
        <v/>
      </c>
      <c r="O800" t="str">
        <f t="shared" si="61"/>
        <v/>
      </c>
      <c r="P800" t="str">
        <f t="shared" si="62"/>
        <v/>
      </c>
      <c r="Q800" t="str">
        <f t="shared" si="63"/>
        <v/>
      </c>
      <c r="R800" t="str">
        <f t="shared" si="64"/>
        <v/>
      </c>
      <c r="S800" t="str">
        <f>IF(OR(O800="",I800=""),"",IF(I800=0,IF(O800=0,"OK","Majeur"),IF(ABS((O800-I800)/I800)&lt;=IFERROR(VLOOKUP(G800,$AJ7:AK9,2,FALSE),0.005),"OK",IF(ABS((O800-I800)/I800)&lt;=2*IFERROR(VLOOKUP(G800,$AJ7:AK9,2,FALSE),0.005),"Mineur","Majeur"))))</f>
        <v/>
      </c>
    </row>
    <row r="801" spans="12:19" x14ac:dyDescent="0.25">
      <c r="L801" t="str">
        <f t="shared" si="60"/>
        <v/>
      </c>
      <c r="M801" t="str">
        <f>IF(AND(ISNUMBER(J801),ISNUMBER(K801)),IF(ABS(K801-J801)&lt;=MAX($AH3,ABS($AH4*I801)),"Concordant","Divergent"),"")</f>
        <v/>
      </c>
      <c r="O801" t="str">
        <f t="shared" si="61"/>
        <v/>
      </c>
      <c r="P801" t="str">
        <f t="shared" si="62"/>
        <v/>
      </c>
      <c r="Q801" t="str">
        <f t="shared" si="63"/>
        <v/>
      </c>
      <c r="R801" t="str">
        <f t="shared" si="64"/>
        <v/>
      </c>
      <c r="S801" t="str">
        <f>IF(OR(O801="",I801=""),"",IF(I801=0,IF(O801=0,"OK","Majeur"),IF(ABS((O801-I801)/I801)&lt;=IFERROR(VLOOKUP(G801,$AJ7:AK9,2,FALSE),0.005),"OK",IF(ABS((O801-I801)/I801)&lt;=2*IFERROR(VLOOKUP(G801,$AJ7:AK9,2,FALSE),0.005),"Mineur","Majeur"))))</f>
        <v/>
      </c>
    </row>
    <row r="802" spans="12:19" x14ac:dyDescent="0.25">
      <c r="L802" t="str">
        <f t="shared" si="60"/>
        <v/>
      </c>
      <c r="M802" t="str">
        <f>IF(AND(ISNUMBER(J802),ISNUMBER(K802)),IF(ABS(K802-J802)&lt;=MAX($AH3,ABS($AH4*I802)),"Concordant","Divergent"),"")</f>
        <v/>
      </c>
      <c r="O802" t="str">
        <f t="shared" si="61"/>
        <v/>
      </c>
      <c r="P802" t="str">
        <f t="shared" si="62"/>
        <v/>
      </c>
      <c r="Q802" t="str">
        <f t="shared" si="63"/>
        <v/>
      </c>
      <c r="R802" t="str">
        <f t="shared" si="64"/>
        <v/>
      </c>
      <c r="S802" t="str">
        <f>IF(OR(O802="",I802=""),"",IF(I802=0,IF(O802=0,"OK","Majeur"),IF(ABS((O802-I802)/I802)&lt;=IFERROR(VLOOKUP(G802,$AJ7:AK9,2,FALSE),0.005),"OK",IF(ABS((O802-I802)/I802)&lt;=2*IFERROR(VLOOKUP(G802,$AJ7:AK9,2,FALSE),0.005),"Mineur","Majeur"))))</f>
        <v/>
      </c>
    </row>
    <row r="803" spans="12:19" x14ac:dyDescent="0.25">
      <c r="L803" t="str">
        <f t="shared" si="60"/>
        <v/>
      </c>
      <c r="M803" t="str">
        <f>IF(AND(ISNUMBER(J803),ISNUMBER(K803)),IF(ABS(K803-J803)&lt;=MAX($AH3,ABS($AH4*I803)),"Concordant","Divergent"),"")</f>
        <v/>
      </c>
      <c r="O803" t="str">
        <f t="shared" si="61"/>
        <v/>
      </c>
      <c r="P803" t="str">
        <f t="shared" si="62"/>
        <v/>
      </c>
      <c r="Q803" t="str">
        <f t="shared" si="63"/>
        <v/>
      </c>
      <c r="R803" t="str">
        <f t="shared" si="64"/>
        <v/>
      </c>
      <c r="S803" t="str">
        <f>IF(OR(O803="",I803=""),"",IF(I803=0,IF(O803=0,"OK","Majeur"),IF(ABS((O803-I803)/I803)&lt;=IFERROR(VLOOKUP(G803,$AJ7:AK9,2,FALSE),0.005),"OK",IF(ABS((O803-I803)/I803)&lt;=2*IFERROR(VLOOKUP(G803,$AJ7:AK9,2,FALSE),0.005),"Mineur","Majeur"))))</f>
        <v/>
      </c>
    </row>
    <row r="804" spans="12:19" x14ac:dyDescent="0.25">
      <c r="L804" t="str">
        <f t="shared" si="60"/>
        <v/>
      </c>
      <c r="M804" t="str">
        <f>IF(AND(ISNUMBER(J804),ISNUMBER(K804)),IF(ABS(K804-J804)&lt;=MAX($AH3,ABS($AH4*I804)),"Concordant","Divergent"),"")</f>
        <v/>
      </c>
      <c r="O804" t="str">
        <f t="shared" si="61"/>
        <v/>
      </c>
      <c r="P804" t="str">
        <f t="shared" si="62"/>
        <v/>
      </c>
      <c r="Q804" t="str">
        <f t="shared" si="63"/>
        <v/>
      </c>
      <c r="R804" t="str">
        <f t="shared" si="64"/>
        <v/>
      </c>
      <c r="S804" t="str">
        <f>IF(OR(O804="",I804=""),"",IF(I804=0,IF(O804=0,"OK","Majeur"),IF(ABS((O804-I804)/I804)&lt;=IFERROR(VLOOKUP(G804,$AJ7:AK9,2,FALSE),0.005),"OK",IF(ABS((O804-I804)/I804)&lt;=2*IFERROR(VLOOKUP(G804,$AJ7:AK9,2,FALSE),0.005),"Mineur","Majeur"))))</f>
        <v/>
      </c>
    </row>
    <row r="805" spans="12:19" x14ac:dyDescent="0.25">
      <c r="L805" t="str">
        <f t="shared" si="60"/>
        <v/>
      </c>
      <c r="M805" t="str">
        <f>IF(AND(ISNUMBER(J805),ISNUMBER(K805)),IF(ABS(K805-J805)&lt;=MAX($AH3,ABS($AH4*I805)),"Concordant","Divergent"),"")</f>
        <v/>
      </c>
      <c r="O805" t="str">
        <f t="shared" si="61"/>
        <v/>
      </c>
      <c r="P805" t="str">
        <f t="shared" si="62"/>
        <v/>
      </c>
      <c r="Q805" t="str">
        <f t="shared" si="63"/>
        <v/>
      </c>
      <c r="R805" t="str">
        <f t="shared" si="64"/>
        <v/>
      </c>
      <c r="S805" t="str">
        <f>IF(OR(O805="",I805=""),"",IF(I805=0,IF(O805=0,"OK","Majeur"),IF(ABS((O805-I805)/I805)&lt;=IFERROR(VLOOKUP(G805,$AJ7:AK9,2,FALSE),0.005),"OK",IF(ABS((O805-I805)/I805)&lt;=2*IFERROR(VLOOKUP(G805,$AJ7:AK9,2,FALSE),0.005),"Mineur","Majeur"))))</f>
        <v/>
      </c>
    </row>
    <row r="806" spans="12:19" x14ac:dyDescent="0.25">
      <c r="L806" t="str">
        <f t="shared" si="60"/>
        <v/>
      </c>
      <c r="M806" t="str">
        <f>IF(AND(ISNUMBER(J806),ISNUMBER(K806)),IF(ABS(K806-J806)&lt;=MAX($AH3,ABS($AH4*I806)),"Concordant","Divergent"),"")</f>
        <v/>
      </c>
      <c r="O806" t="str">
        <f t="shared" si="61"/>
        <v/>
      </c>
      <c r="P806" t="str">
        <f t="shared" si="62"/>
        <v/>
      </c>
      <c r="Q806" t="str">
        <f t="shared" si="63"/>
        <v/>
      </c>
      <c r="R806" t="str">
        <f t="shared" si="64"/>
        <v/>
      </c>
      <c r="S806" t="str">
        <f>IF(OR(O806="",I806=""),"",IF(I806=0,IF(O806=0,"OK","Majeur"),IF(ABS((O806-I806)/I806)&lt;=IFERROR(VLOOKUP(G806,$AJ7:AK9,2,FALSE),0.005),"OK",IF(ABS((O806-I806)/I806)&lt;=2*IFERROR(VLOOKUP(G806,$AJ7:AK9,2,FALSE),0.005),"Mineur","Majeur"))))</f>
        <v/>
      </c>
    </row>
    <row r="807" spans="12:19" x14ac:dyDescent="0.25">
      <c r="L807" t="str">
        <f t="shared" si="60"/>
        <v/>
      </c>
      <c r="M807" t="str">
        <f>IF(AND(ISNUMBER(J807),ISNUMBER(K807)),IF(ABS(K807-J807)&lt;=MAX($AH3,ABS($AH4*I807)),"Concordant","Divergent"),"")</f>
        <v/>
      </c>
      <c r="O807" t="str">
        <f t="shared" si="61"/>
        <v/>
      </c>
      <c r="P807" t="str">
        <f t="shared" si="62"/>
        <v/>
      </c>
      <c r="Q807" t="str">
        <f t="shared" si="63"/>
        <v/>
      </c>
      <c r="R807" t="str">
        <f t="shared" si="64"/>
        <v/>
      </c>
      <c r="S807" t="str">
        <f>IF(OR(O807="",I807=""),"",IF(I807=0,IF(O807=0,"OK","Majeur"),IF(ABS((O807-I807)/I807)&lt;=IFERROR(VLOOKUP(G807,$AJ7:AK9,2,FALSE),0.005),"OK",IF(ABS((O807-I807)/I807)&lt;=2*IFERROR(VLOOKUP(G807,$AJ7:AK9,2,FALSE),0.005),"Mineur","Majeur"))))</f>
        <v/>
      </c>
    </row>
    <row r="808" spans="12:19" x14ac:dyDescent="0.25">
      <c r="L808" t="str">
        <f t="shared" si="60"/>
        <v/>
      </c>
      <c r="M808" t="str">
        <f>IF(AND(ISNUMBER(J808),ISNUMBER(K808)),IF(ABS(K808-J808)&lt;=MAX($AH3,ABS($AH4*I808)),"Concordant","Divergent"),"")</f>
        <v/>
      </c>
      <c r="O808" t="str">
        <f t="shared" si="61"/>
        <v/>
      </c>
      <c r="P808" t="str">
        <f t="shared" si="62"/>
        <v/>
      </c>
      <c r="Q808" t="str">
        <f t="shared" si="63"/>
        <v/>
      </c>
      <c r="R808" t="str">
        <f t="shared" si="64"/>
        <v/>
      </c>
      <c r="S808" t="str">
        <f>IF(OR(O808="",I808=""),"",IF(I808=0,IF(O808=0,"OK","Majeur"),IF(ABS((O808-I808)/I808)&lt;=IFERROR(VLOOKUP(G808,$AJ7:AK9,2,FALSE),0.005),"OK",IF(ABS((O808-I808)/I808)&lt;=2*IFERROR(VLOOKUP(G808,$AJ7:AK9,2,FALSE),0.005),"Mineur","Majeur"))))</f>
        <v/>
      </c>
    </row>
    <row r="809" spans="12:19" x14ac:dyDescent="0.25">
      <c r="L809" t="str">
        <f t="shared" si="60"/>
        <v/>
      </c>
      <c r="M809" t="str">
        <f>IF(AND(ISNUMBER(J809),ISNUMBER(K809)),IF(ABS(K809-J809)&lt;=MAX($AH3,ABS($AH4*I809)),"Concordant","Divergent"),"")</f>
        <v/>
      </c>
      <c r="O809" t="str">
        <f t="shared" si="61"/>
        <v/>
      </c>
      <c r="P809" t="str">
        <f t="shared" si="62"/>
        <v/>
      </c>
      <c r="Q809" t="str">
        <f t="shared" si="63"/>
        <v/>
      </c>
      <c r="R809" t="str">
        <f t="shared" si="64"/>
        <v/>
      </c>
      <c r="S809" t="str">
        <f>IF(OR(O809="",I809=""),"",IF(I809=0,IF(O809=0,"OK","Majeur"),IF(ABS((O809-I809)/I809)&lt;=IFERROR(VLOOKUP(G809,$AJ7:AK9,2,FALSE),0.005),"OK",IF(ABS((O809-I809)/I809)&lt;=2*IFERROR(VLOOKUP(G809,$AJ7:AK9,2,FALSE),0.005),"Mineur","Majeur"))))</f>
        <v/>
      </c>
    </row>
    <row r="810" spans="12:19" x14ac:dyDescent="0.25">
      <c r="L810" t="str">
        <f t="shared" si="60"/>
        <v/>
      </c>
      <c r="M810" t="str">
        <f>IF(AND(ISNUMBER(J810),ISNUMBER(K810)),IF(ABS(K810-J810)&lt;=MAX($AH3,ABS($AH4*I810)),"Concordant","Divergent"),"")</f>
        <v/>
      </c>
      <c r="O810" t="str">
        <f t="shared" si="61"/>
        <v/>
      </c>
      <c r="P810" t="str">
        <f t="shared" si="62"/>
        <v/>
      </c>
      <c r="Q810" t="str">
        <f t="shared" si="63"/>
        <v/>
      </c>
      <c r="R810" t="str">
        <f t="shared" si="64"/>
        <v/>
      </c>
      <c r="S810" t="str">
        <f>IF(OR(O810="",I810=""),"",IF(I810=0,IF(O810=0,"OK","Majeur"),IF(ABS((O810-I810)/I810)&lt;=IFERROR(VLOOKUP(G810,$AJ7:AK9,2,FALSE),0.005),"OK",IF(ABS((O810-I810)/I810)&lt;=2*IFERROR(VLOOKUP(G810,$AJ7:AK9,2,FALSE),0.005),"Mineur","Majeur"))))</f>
        <v/>
      </c>
    </row>
    <row r="811" spans="12:19" x14ac:dyDescent="0.25">
      <c r="L811" t="str">
        <f t="shared" si="60"/>
        <v/>
      </c>
      <c r="M811" t="str">
        <f>IF(AND(ISNUMBER(J811),ISNUMBER(K811)),IF(ABS(K811-J811)&lt;=MAX($AH3,ABS($AH4*I811)),"Concordant","Divergent"),"")</f>
        <v/>
      </c>
      <c r="O811" t="str">
        <f t="shared" si="61"/>
        <v/>
      </c>
      <c r="P811" t="str">
        <f t="shared" si="62"/>
        <v/>
      </c>
      <c r="Q811" t="str">
        <f t="shared" si="63"/>
        <v/>
      </c>
      <c r="R811" t="str">
        <f t="shared" si="64"/>
        <v/>
      </c>
      <c r="S811" t="str">
        <f>IF(OR(O811="",I811=""),"",IF(I811=0,IF(O811=0,"OK","Majeur"),IF(ABS((O811-I811)/I811)&lt;=IFERROR(VLOOKUP(G811,$AJ7:AK9,2,FALSE),0.005),"OK",IF(ABS((O811-I811)/I811)&lt;=2*IFERROR(VLOOKUP(G811,$AJ7:AK9,2,FALSE),0.005),"Mineur","Majeur"))))</f>
        <v/>
      </c>
    </row>
    <row r="812" spans="12:19" x14ac:dyDescent="0.25">
      <c r="L812" t="str">
        <f t="shared" si="60"/>
        <v/>
      </c>
      <c r="M812" t="str">
        <f>IF(AND(ISNUMBER(J812),ISNUMBER(K812)),IF(ABS(K812-J812)&lt;=MAX($AH3,ABS($AH4*I812)),"Concordant","Divergent"),"")</f>
        <v/>
      </c>
      <c r="O812" t="str">
        <f t="shared" si="61"/>
        <v/>
      </c>
      <c r="P812" t="str">
        <f t="shared" si="62"/>
        <v/>
      </c>
      <c r="Q812" t="str">
        <f t="shared" si="63"/>
        <v/>
      </c>
      <c r="R812" t="str">
        <f t="shared" si="64"/>
        <v/>
      </c>
      <c r="S812" t="str">
        <f>IF(OR(O812="",I812=""),"",IF(I812=0,IF(O812=0,"OK","Majeur"),IF(ABS((O812-I812)/I812)&lt;=IFERROR(VLOOKUP(G812,$AJ7:AK9,2,FALSE),0.005),"OK",IF(ABS((O812-I812)/I812)&lt;=2*IFERROR(VLOOKUP(G812,$AJ7:AK9,2,FALSE),0.005),"Mineur","Majeur"))))</f>
        <v/>
      </c>
    </row>
    <row r="813" spans="12:19" x14ac:dyDescent="0.25">
      <c r="L813" t="str">
        <f t="shared" si="60"/>
        <v/>
      </c>
      <c r="M813" t="str">
        <f>IF(AND(ISNUMBER(J813),ISNUMBER(K813)),IF(ABS(K813-J813)&lt;=MAX($AH3,ABS($AH4*I813)),"Concordant","Divergent"),"")</f>
        <v/>
      </c>
      <c r="O813" t="str">
        <f t="shared" si="61"/>
        <v/>
      </c>
      <c r="P813" t="str">
        <f t="shared" si="62"/>
        <v/>
      </c>
      <c r="Q813" t="str">
        <f t="shared" si="63"/>
        <v/>
      </c>
      <c r="R813" t="str">
        <f t="shared" si="64"/>
        <v/>
      </c>
      <c r="S813" t="str">
        <f>IF(OR(O813="",I813=""),"",IF(I813=0,IF(O813=0,"OK","Majeur"),IF(ABS((O813-I813)/I813)&lt;=IFERROR(VLOOKUP(G813,$AJ7:AK9,2,FALSE),0.005),"OK",IF(ABS((O813-I813)/I813)&lt;=2*IFERROR(VLOOKUP(G813,$AJ7:AK9,2,FALSE),0.005),"Mineur","Majeur"))))</f>
        <v/>
      </c>
    </row>
    <row r="814" spans="12:19" x14ac:dyDescent="0.25">
      <c r="L814" t="str">
        <f t="shared" si="60"/>
        <v/>
      </c>
      <c r="M814" t="str">
        <f>IF(AND(ISNUMBER(J814),ISNUMBER(K814)),IF(ABS(K814-J814)&lt;=MAX($AH3,ABS($AH4*I814)),"Concordant","Divergent"),"")</f>
        <v/>
      </c>
      <c r="O814" t="str">
        <f t="shared" si="61"/>
        <v/>
      </c>
      <c r="P814" t="str">
        <f t="shared" si="62"/>
        <v/>
      </c>
      <c r="Q814" t="str">
        <f t="shared" si="63"/>
        <v/>
      </c>
      <c r="R814" t="str">
        <f t="shared" si="64"/>
        <v/>
      </c>
      <c r="S814" t="str">
        <f>IF(OR(O814="",I814=""),"",IF(I814=0,IF(O814=0,"OK","Majeur"),IF(ABS((O814-I814)/I814)&lt;=IFERROR(VLOOKUP(G814,$AJ7:AK9,2,FALSE),0.005),"OK",IF(ABS((O814-I814)/I814)&lt;=2*IFERROR(VLOOKUP(G814,$AJ7:AK9,2,FALSE),0.005),"Mineur","Majeur"))))</f>
        <v/>
      </c>
    </row>
    <row r="815" spans="12:19" x14ac:dyDescent="0.25">
      <c r="L815" t="str">
        <f t="shared" si="60"/>
        <v/>
      </c>
      <c r="M815" t="str">
        <f>IF(AND(ISNUMBER(J815),ISNUMBER(K815)),IF(ABS(K815-J815)&lt;=MAX($AH3,ABS($AH4*I815)),"Concordant","Divergent"),"")</f>
        <v/>
      </c>
      <c r="O815" t="str">
        <f t="shared" si="61"/>
        <v/>
      </c>
      <c r="P815" t="str">
        <f t="shared" si="62"/>
        <v/>
      </c>
      <c r="Q815" t="str">
        <f t="shared" si="63"/>
        <v/>
      </c>
      <c r="R815" t="str">
        <f t="shared" si="64"/>
        <v/>
      </c>
      <c r="S815" t="str">
        <f>IF(OR(O815="",I815=""),"",IF(I815=0,IF(O815=0,"OK","Majeur"),IF(ABS((O815-I815)/I815)&lt;=IFERROR(VLOOKUP(G815,$AJ7:AK9,2,FALSE),0.005),"OK",IF(ABS((O815-I815)/I815)&lt;=2*IFERROR(VLOOKUP(G815,$AJ7:AK9,2,FALSE),0.005),"Mineur","Majeur"))))</f>
        <v/>
      </c>
    </row>
    <row r="816" spans="12:19" x14ac:dyDescent="0.25">
      <c r="L816" t="str">
        <f t="shared" si="60"/>
        <v/>
      </c>
      <c r="M816" t="str">
        <f>IF(AND(ISNUMBER(J816),ISNUMBER(K816)),IF(ABS(K816-J816)&lt;=MAX($AH3,ABS($AH4*I816)),"Concordant","Divergent"),"")</f>
        <v/>
      </c>
      <c r="O816" t="str">
        <f t="shared" si="61"/>
        <v/>
      </c>
      <c r="P816" t="str">
        <f t="shared" si="62"/>
        <v/>
      </c>
      <c r="Q816" t="str">
        <f t="shared" si="63"/>
        <v/>
      </c>
      <c r="R816" t="str">
        <f t="shared" si="64"/>
        <v/>
      </c>
      <c r="S816" t="str">
        <f>IF(OR(O816="",I816=""),"",IF(I816=0,IF(O816=0,"OK","Majeur"),IF(ABS((O816-I816)/I816)&lt;=IFERROR(VLOOKUP(G816,$AJ7:AK9,2,FALSE),0.005),"OK",IF(ABS((O816-I816)/I816)&lt;=2*IFERROR(VLOOKUP(G816,$AJ7:AK9,2,FALSE),0.005),"Mineur","Majeur"))))</f>
        <v/>
      </c>
    </row>
    <row r="817" spans="12:19" x14ac:dyDescent="0.25">
      <c r="L817" t="str">
        <f t="shared" si="60"/>
        <v/>
      </c>
      <c r="M817" t="str">
        <f>IF(AND(ISNUMBER(J817),ISNUMBER(K817)),IF(ABS(K817-J817)&lt;=MAX($AH3,ABS($AH4*I817)),"Concordant","Divergent"),"")</f>
        <v/>
      </c>
      <c r="O817" t="str">
        <f t="shared" si="61"/>
        <v/>
      </c>
      <c r="P817" t="str">
        <f t="shared" si="62"/>
        <v/>
      </c>
      <c r="Q817" t="str">
        <f t="shared" si="63"/>
        <v/>
      </c>
      <c r="R817" t="str">
        <f t="shared" si="64"/>
        <v/>
      </c>
      <c r="S817" t="str">
        <f>IF(OR(O817="",I817=""),"",IF(I817=0,IF(O817=0,"OK","Majeur"),IF(ABS((O817-I817)/I817)&lt;=IFERROR(VLOOKUP(G817,$AJ7:AK9,2,FALSE),0.005),"OK",IF(ABS((O817-I817)/I817)&lt;=2*IFERROR(VLOOKUP(G817,$AJ7:AK9,2,FALSE),0.005),"Mineur","Majeur"))))</f>
        <v/>
      </c>
    </row>
    <row r="818" spans="12:19" x14ac:dyDescent="0.25">
      <c r="L818" t="str">
        <f t="shared" si="60"/>
        <v/>
      </c>
      <c r="M818" t="str">
        <f>IF(AND(ISNUMBER(J818),ISNUMBER(K818)),IF(ABS(K818-J818)&lt;=MAX($AH3,ABS($AH4*I818)),"Concordant","Divergent"),"")</f>
        <v/>
      </c>
      <c r="O818" t="str">
        <f t="shared" si="61"/>
        <v/>
      </c>
      <c r="P818" t="str">
        <f t="shared" si="62"/>
        <v/>
      </c>
      <c r="Q818" t="str">
        <f t="shared" si="63"/>
        <v/>
      </c>
      <c r="R818" t="str">
        <f t="shared" si="64"/>
        <v/>
      </c>
      <c r="S818" t="str">
        <f>IF(OR(O818="",I818=""),"",IF(I818=0,IF(O818=0,"OK","Majeur"),IF(ABS((O818-I818)/I818)&lt;=IFERROR(VLOOKUP(G818,$AJ7:AK9,2,FALSE),0.005),"OK",IF(ABS((O818-I818)/I818)&lt;=2*IFERROR(VLOOKUP(G818,$AJ7:AK9,2,FALSE),0.005),"Mineur","Majeur"))))</f>
        <v/>
      </c>
    </row>
    <row r="819" spans="12:19" x14ac:dyDescent="0.25">
      <c r="L819" t="str">
        <f t="shared" si="60"/>
        <v/>
      </c>
      <c r="M819" t="str">
        <f>IF(AND(ISNUMBER(J819),ISNUMBER(K819)),IF(ABS(K819-J819)&lt;=MAX($AH3,ABS($AH4*I819)),"Concordant","Divergent"),"")</f>
        <v/>
      </c>
      <c r="O819" t="str">
        <f t="shared" si="61"/>
        <v/>
      </c>
      <c r="P819" t="str">
        <f t="shared" si="62"/>
        <v/>
      </c>
      <c r="Q819" t="str">
        <f t="shared" si="63"/>
        <v/>
      </c>
      <c r="R819" t="str">
        <f t="shared" si="64"/>
        <v/>
      </c>
      <c r="S819" t="str">
        <f>IF(OR(O819="",I819=""),"",IF(I819=0,IF(O819=0,"OK","Majeur"),IF(ABS((O819-I819)/I819)&lt;=IFERROR(VLOOKUP(G819,$AJ7:AK9,2,FALSE),0.005),"OK",IF(ABS((O819-I819)/I819)&lt;=2*IFERROR(VLOOKUP(G819,$AJ7:AK9,2,FALSE),0.005),"Mineur","Majeur"))))</f>
        <v/>
      </c>
    </row>
    <row r="820" spans="12:19" x14ac:dyDescent="0.25">
      <c r="L820" t="str">
        <f t="shared" si="60"/>
        <v/>
      </c>
      <c r="M820" t="str">
        <f>IF(AND(ISNUMBER(J820),ISNUMBER(K820)),IF(ABS(K820-J820)&lt;=MAX($AH3,ABS($AH4*I820)),"Concordant","Divergent"),"")</f>
        <v/>
      </c>
      <c r="O820" t="str">
        <f t="shared" si="61"/>
        <v/>
      </c>
      <c r="P820" t="str">
        <f t="shared" si="62"/>
        <v/>
      </c>
      <c r="Q820" t="str">
        <f t="shared" si="63"/>
        <v/>
      </c>
      <c r="R820" t="str">
        <f t="shared" si="64"/>
        <v/>
      </c>
      <c r="S820" t="str">
        <f>IF(OR(O820="",I820=""),"",IF(I820=0,IF(O820=0,"OK","Majeur"),IF(ABS((O820-I820)/I820)&lt;=IFERROR(VLOOKUP(G820,$AJ7:AK9,2,FALSE),0.005),"OK",IF(ABS((O820-I820)/I820)&lt;=2*IFERROR(VLOOKUP(G820,$AJ7:AK9,2,FALSE),0.005),"Mineur","Majeur"))))</f>
        <v/>
      </c>
    </row>
    <row r="821" spans="12:19" x14ac:dyDescent="0.25">
      <c r="L821" t="str">
        <f t="shared" si="60"/>
        <v/>
      </c>
      <c r="M821" t="str">
        <f>IF(AND(ISNUMBER(J821),ISNUMBER(K821)),IF(ABS(K821-J821)&lt;=MAX($AH3,ABS($AH4*I821)),"Concordant","Divergent"),"")</f>
        <v/>
      </c>
      <c r="O821" t="str">
        <f t="shared" si="61"/>
        <v/>
      </c>
      <c r="P821" t="str">
        <f t="shared" si="62"/>
        <v/>
      </c>
      <c r="Q821" t="str">
        <f t="shared" si="63"/>
        <v/>
      </c>
      <c r="R821" t="str">
        <f t="shared" si="64"/>
        <v/>
      </c>
      <c r="S821" t="str">
        <f>IF(OR(O821="",I821=""),"",IF(I821=0,IF(O821=0,"OK","Majeur"),IF(ABS((O821-I821)/I821)&lt;=IFERROR(VLOOKUP(G821,$AJ7:AK9,2,FALSE),0.005),"OK",IF(ABS((O821-I821)/I821)&lt;=2*IFERROR(VLOOKUP(G821,$AJ7:AK9,2,FALSE),0.005),"Mineur","Majeur"))))</f>
        <v/>
      </c>
    </row>
    <row r="822" spans="12:19" x14ac:dyDescent="0.25">
      <c r="L822" t="str">
        <f t="shared" si="60"/>
        <v/>
      </c>
      <c r="M822" t="str">
        <f>IF(AND(ISNUMBER(J822),ISNUMBER(K822)),IF(ABS(K822-J822)&lt;=MAX($AH3,ABS($AH4*I822)),"Concordant","Divergent"),"")</f>
        <v/>
      </c>
      <c r="O822" t="str">
        <f t="shared" si="61"/>
        <v/>
      </c>
      <c r="P822" t="str">
        <f t="shared" si="62"/>
        <v/>
      </c>
      <c r="Q822" t="str">
        <f t="shared" si="63"/>
        <v/>
      </c>
      <c r="R822" t="str">
        <f t="shared" si="64"/>
        <v/>
      </c>
      <c r="S822" t="str">
        <f>IF(OR(O822="",I822=""),"",IF(I822=0,IF(O822=0,"OK","Majeur"),IF(ABS((O822-I822)/I822)&lt;=IFERROR(VLOOKUP(G822,$AJ7:AK9,2,FALSE),0.005),"OK",IF(ABS((O822-I822)/I822)&lt;=2*IFERROR(VLOOKUP(G822,$AJ7:AK9,2,FALSE),0.005),"Mineur","Majeur"))))</f>
        <v/>
      </c>
    </row>
    <row r="823" spans="12:19" x14ac:dyDescent="0.25">
      <c r="L823" t="str">
        <f t="shared" si="60"/>
        <v/>
      </c>
      <c r="M823" t="str">
        <f>IF(AND(ISNUMBER(J823),ISNUMBER(K823)),IF(ABS(K823-J823)&lt;=MAX($AH3,ABS($AH4*I823)),"Concordant","Divergent"),"")</f>
        <v/>
      </c>
      <c r="O823" t="str">
        <f t="shared" si="61"/>
        <v/>
      </c>
      <c r="P823" t="str">
        <f t="shared" si="62"/>
        <v/>
      </c>
      <c r="Q823" t="str">
        <f t="shared" si="63"/>
        <v/>
      </c>
      <c r="R823" t="str">
        <f t="shared" si="64"/>
        <v/>
      </c>
      <c r="S823" t="str">
        <f>IF(OR(O823="",I823=""),"",IF(I823=0,IF(O823=0,"OK","Majeur"),IF(ABS((O823-I823)/I823)&lt;=IFERROR(VLOOKUP(G823,$AJ7:AK9,2,FALSE),0.005),"OK",IF(ABS((O823-I823)/I823)&lt;=2*IFERROR(VLOOKUP(G823,$AJ7:AK9,2,FALSE),0.005),"Mineur","Majeur"))))</f>
        <v/>
      </c>
    </row>
    <row r="824" spans="12:19" x14ac:dyDescent="0.25">
      <c r="L824" t="str">
        <f t="shared" si="60"/>
        <v/>
      </c>
      <c r="M824" t="str">
        <f>IF(AND(ISNUMBER(J824),ISNUMBER(K824)),IF(ABS(K824-J824)&lt;=MAX($AH3,ABS($AH4*I824)),"Concordant","Divergent"),"")</f>
        <v/>
      </c>
      <c r="O824" t="str">
        <f t="shared" si="61"/>
        <v/>
      </c>
      <c r="P824" t="str">
        <f t="shared" si="62"/>
        <v/>
      </c>
      <c r="Q824" t="str">
        <f t="shared" si="63"/>
        <v/>
      </c>
      <c r="R824" t="str">
        <f t="shared" si="64"/>
        <v/>
      </c>
      <c r="S824" t="str">
        <f>IF(OR(O824="",I824=""),"",IF(I824=0,IF(O824=0,"OK","Majeur"),IF(ABS((O824-I824)/I824)&lt;=IFERROR(VLOOKUP(G824,$AJ7:AK9,2,FALSE),0.005),"OK",IF(ABS((O824-I824)/I824)&lt;=2*IFERROR(VLOOKUP(G824,$AJ7:AK9,2,FALSE),0.005),"Mineur","Majeur"))))</f>
        <v/>
      </c>
    </row>
    <row r="825" spans="12:19" x14ac:dyDescent="0.25">
      <c r="L825" t="str">
        <f t="shared" si="60"/>
        <v/>
      </c>
      <c r="M825" t="str">
        <f>IF(AND(ISNUMBER(J825),ISNUMBER(K825)),IF(ABS(K825-J825)&lt;=MAX($AH3,ABS($AH4*I825)),"Concordant","Divergent"),"")</f>
        <v/>
      </c>
      <c r="O825" t="str">
        <f t="shared" si="61"/>
        <v/>
      </c>
      <c r="P825" t="str">
        <f t="shared" si="62"/>
        <v/>
      </c>
      <c r="Q825" t="str">
        <f t="shared" si="63"/>
        <v/>
      </c>
      <c r="R825" t="str">
        <f t="shared" si="64"/>
        <v/>
      </c>
      <c r="S825" t="str">
        <f>IF(OR(O825="",I825=""),"",IF(I825=0,IF(O825=0,"OK","Majeur"),IF(ABS((O825-I825)/I825)&lt;=IFERROR(VLOOKUP(G825,$AJ7:AK9,2,FALSE),0.005),"OK",IF(ABS((O825-I825)/I825)&lt;=2*IFERROR(VLOOKUP(G825,$AJ7:AK9,2,FALSE),0.005),"Mineur","Majeur"))))</f>
        <v/>
      </c>
    </row>
    <row r="826" spans="12:19" x14ac:dyDescent="0.25">
      <c r="L826" t="str">
        <f t="shared" si="60"/>
        <v/>
      </c>
      <c r="M826" t="str">
        <f>IF(AND(ISNUMBER(J826),ISNUMBER(K826)),IF(ABS(K826-J826)&lt;=MAX($AH3,ABS($AH4*I826)),"Concordant","Divergent"),"")</f>
        <v/>
      </c>
      <c r="O826" t="str">
        <f t="shared" si="61"/>
        <v/>
      </c>
      <c r="P826" t="str">
        <f t="shared" si="62"/>
        <v/>
      </c>
      <c r="Q826" t="str">
        <f t="shared" si="63"/>
        <v/>
      </c>
      <c r="R826" t="str">
        <f t="shared" si="64"/>
        <v/>
      </c>
      <c r="S826" t="str">
        <f>IF(OR(O826="",I826=""),"",IF(I826=0,IF(O826=0,"OK","Majeur"),IF(ABS((O826-I826)/I826)&lt;=IFERROR(VLOOKUP(G826,$AJ7:AK9,2,FALSE),0.005),"OK",IF(ABS((O826-I826)/I826)&lt;=2*IFERROR(VLOOKUP(G826,$AJ7:AK9,2,FALSE),0.005),"Mineur","Majeur"))))</f>
        <v/>
      </c>
    </row>
    <row r="827" spans="12:19" x14ac:dyDescent="0.25">
      <c r="L827" t="str">
        <f t="shared" si="60"/>
        <v/>
      </c>
      <c r="M827" t="str">
        <f>IF(AND(ISNUMBER(J827),ISNUMBER(K827)),IF(ABS(K827-J827)&lt;=MAX($AH3,ABS($AH4*I827)),"Concordant","Divergent"),"")</f>
        <v/>
      </c>
      <c r="O827" t="str">
        <f t="shared" si="61"/>
        <v/>
      </c>
      <c r="P827" t="str">
        <f t="shared" si="62"/>
        <v/>
      </c>
      <c r="Q827" t="str">
        <f t="shared" si="63"/>
        <v/>
      </c>
      <c r="R827" t="str">
        <f t="shared" si="64"/>
        <v/>
      </c>
      <c r="S827" t="str">
        <f>IF(OR(O827="",I827=""),"",IF(I827=0,IF(O827=0,"OK","Majeur"),IF(ABS((O827-I827)/I827)&lt;=IFERROR(VLOOKUP(G827,$AJ7:AK9,2,FALSE),0.005),"OK",IF(ABS((O827-I827)/I827)&lt;=2*IFERROR(VLOOKUP(G827,$AJ7:AK9,2,FALSE),0.005),"Mineur","Majeur"))))</f>
        <v/>
      </c>
    </row>
    <row r="828" spans="12:19" x14ac:dyDescent="0.25">
      <c r="L828" t="str">
        <f t="shared" si="60"/>
        <v/>
      </c>
      <c r="M828" t="str">
        <f>IF(AND(ISNUMBER(J828),ISNUMBER(K828)),IF(ABS(K828-J828)&lt;=MAX($AH3,ABS($AH4*I828)),"Concordant","Divergent"),"")</f>
        <v/>
      </c>
      <c r="O828" t="str">
        <f t="shared" si="61"/>
        <v/>
      </c>
      <c r="P828" t="str">
        <f t="shared" si="62"/>
        <v/>
      </c>
      <c r="Q828" t="str">
        <f t="shared" si="63"/>
        <v/>
      </c>
      <c r="R828" t="str">
        <f t="shared" si="64"/>
        <v/>
      </c>
      <c r="S828" t="str">
        <f>IF(OR(O828="",I828=""),"",IF(I828=0,IF(O828=0,"OK","Majeur"),IF(ABS((O828-I828)/I828)&lt;=IFERROR(VLOOKUP(G828,$AJ7:AK9,2,FALSE),0.005),"OK",IF(ABS((O828-I828)/I828)&lt;=2*IFERROR(VLOOKUP(G828,$AJ7:AK9,2,FALSE),0.005),"Mineur","Majeur"))))</f>
        <v/>
      </c>
    </row>
    <row r="829" spans="12:19" x14ac:dyDescent="0.25">
      <c r="L829" t="str">
        <f t="shared" si="60"/>
        <v/>
      </c>
      <c r="M829" t="str">
        <f>IF(AND(ISNUMBER(J829),ISNUMBER(K829)),IF(ABS(K829-J829)&lt;=MAX($AH3,ABS($AH4*I829)),"Concordant","Divergent"),"")</f>
        <v/>
      </c>
      <c r="O829" t="str">
        <f t="shared" si="61"/>
        <v/>
      </c>
      <c r="P829" t="str">
        <f t="shared" si="62"/>
        <v/>
      </c>
      <c r="Q829" t="str">
        <f t="shared" si="63"/>
        <v/>
      </c>
      <c r="R829" t="str">
        <f t="shared" si="64"/>
        <v/>
      </c>
      <c r="S829" t="str">
        <f>IF(OR(O829="",I829=""),"",IF(I829=0,IF(O829=0,"OK","Majeur"),IF(ABS((O829-I829)/I829)&lt;=IFERROR(VLOOKUP(G829,$AJ7:AK9,2,FALSE),0.005),"OK",IF(ABS((O829-I829)/I829)&lt;=2*IFERROR(VLOOKUP(G829,$AJ7:AK9,2,FALSE),0.005),"Mineur","Majeur"))))</f>
        <v/>
      </c>
    </row>
    <row r="830" spans="12:19" x14ac:dyDescent="0.25">
      <c r="L830" t="str">
        <f t="shared" si="60"/>
        <v/>
      </c>
      <c r="M830" t="str">
        <f>IF(AND(ISNUMBER(J830),ISNUMBER(K830)),IF(ABS(K830-J830)&lt;=MAX($AH3,ABS($AH4*I830)),"Concordant","Divergent"),"")</f>
        <v/>
      </c>
      <c r="O830" t="str">
        <f t="shared" si="61"/>
        <v/>
      </c>
      <c r="P830" t="str">
        <f t="shared" si="62"/>
        <v/>
      </c>
      <c r="Q830" t="str">
        <f t="shared" si="63"/>
        <v/>
      </c>
      <c r="R830" t="str">
        <f t="shared" si="64"/>
        <v/>
      </c>
      <c r="S830" t="str">
        <f>IF(OR(O830="",I830=""),"",IF(I830=0,IF(O830=0,"OK","Majeur"),IF(ABS((O830-I830)/I830)&lt;=IFERROR(VLOOKUP(G830,$AJ7:AK9,2,FALSE),0.005),"OK",IF(ABS((O830-I830)/I830)&lt;=2*IFERROR(VLOOKUP(G830,$AJ7:AK9,2,FALSE),0.005),"Mineur","Majeur"))))</f>
        <v/>
      </c>
    </row>
    <row r="831" spans="12:19" x14ac:dyDescent="0.25">
      <c r="L831" t="str">
        <f t="shared" si="60"/>
        <v/>
      </c>
      <c r="M831" t="str">
        <f>IF(AND(ISNUMBER(J831),ISNUMBER(K831)),IF(ABS(K831-J831)&lt;=MAX($AH3,ABS($AH4*I831)),"Concordant","Divergent"),"")</f>
        <v/>
      </c>
      <c r="O831" t="str">
        <f t="shared" si="61"/>
        <v/>
      </c>
      <c r="P831" t="str">
        <f t="shared" si="62"/>
        <v/>
      </c>
      <c r="Q831" t="str">
        <f t="shared" si="63"/>
        <v/>
      </c>
      <c r="R831" t="str">
        <f t="shared" si="64"/>
        <v/>
      </c>
      <c r="S831" t="str">
        <f>IF(OR(O831="",I831=""),"",IF(I831=0,IF(O831=0,"OK","Majeur"),IF(ABS((O831-I831)/I831)&lt;=IFERROR(VLOOKUP(G831,$AJ7:AK9,2,FALSE),0.005),"OK",IF(ABS((O831-I831)/I831)&lt;=2*IFERROR(VLOOKUP(G831,$AJ7:AK9,2,FALSE),0.005),"Mineur","Majeur"))))</f>
        <v/>
      </c>
    </row>
    <row r="832" spans="12:19" x14ac:dyDescent="0.25">
      <c r="L832" t="str">
        <f t="shared" si="60"/>
        <v/>
      </c>
      <c r="M832" t="str">
        <f>IF(AND(ISNUMBER(J832),ISNUMBER(K832)),IF(ABS(K832-J832)&lt;=MAX($AH3,ABS($AH4*I832)),"Concordant","Divergent"),"")</f>
        <v/>
      </c>
      <c r="O832" t="str">
        <f t="shared" si="61"/>
        <v/>
      </c>
      <c r="P832" t="str">
        <f t="shared" si="62"/>
        <v/>
      </c>
      <c r="Q832" t="str">
        <f t="shared" si="63"/>
        <v/>
      </c>
      <c r="R832" t="str">
        <f t="shared" si="64"/>
        <v/>
      </c>
      <c r="S832" t="str">
        <f>IF(OR(O832="",I832=""),"",IF(I832=0,IF(O832=0,"OK","Majeur"),IF(ABS((O832-I832)/I832)&lt;=IFERROR(VLOOKUP(G832,$AJ7:AK9,2,FALSE),0.005),"OK",IF(ABS((O832-I832)/I832)&lt;=2*IFERROR(VLOOKUP(G832,$AJ7:AK9,2,FALSE),0.005),"Mineur","Majeur"))))</f>
        <v/>
      </c>
    </row>
    <row r="833" spans="12:19" x14ac:dyDescent="0.25">
      <c r="L833" t="str">
        <f t="shared" si="60"/>
        <v/>
      </c>
      <c r="M833" t="str">
        <f>IF(AND(ISNUMBER(J833),ISNUMBER(K833)),IF(ABS(K833-J833)&lt;=MAX($AH3,ABS($AH4*I833)),"Concordant","Divergent"),"")</f>
        <v/>
      </c>
      <c r="O833" t="str">
        <f t="shared" si="61"/>
        <v/>
      </c>
      <c r="P833" t="str">
        <f t="shared" si="62"/>
        <v/>
      </c>
      <c r="Q833" t="str">
        <f t="shared" si="63"/>
        <v/>
      </c>
      <c r="R833" t="str">
        <f t="shared" si="64"/>
        <v/>
      </c>
      <c r="S833" t="str">
        <f>IF(OR(O833="",I833=""),"",IF(I833=0,IF(O833=0,"OK","Majeur"),IF(ABS((O833-I833)/I833)&lt;=IFERROR(VLOOKUP(G833,$AJ7:AK9,2,FALSE),0.005),"OK",IF(ABS((O833-I833)/I833)&lt;=2*IFERROR(VLOOKUP(G833,$AJ7:AK9,2,FALSE),0.005),"Mineur","Majeur"))))</f>
        <v/>
      </c>
    </row>
    <row r="834" spans="12:19" x14ac:dyDescent="0.25">
      <c r="L834" t="str">
        <f t="shared" si="60"/>
        <v/>
      </c>
      <c r="M834" t="str">
        <f>IF(AND(ISNUMBER(J834),ISNUMBER(K834)),IF(ABS(K834-J834)&lt;=MAX($AH3,ABS($AH4*I834)),"Concordant","Divergent"),"")</f>
        <v/>
      </c>
      <c r="O834" t="str">
        <f t="shared" si="61"/>
        <v/>
      </c>
      <c r="P834" t="str">
        <f t="shared" si="62"/>
        <v/>
      </c>
      <c r="Q834" t="str">
        <f t="shared" si="63"/>
        <v/>
      </c>
      <c r="R834" t="str">
        <f t="shared" si="64"/>
        <v/>
      </c>
      <c r="S834" t="str">
        <f>IF(OR(O834="",I834=""),"",IF(I834=0,IF(O834=0,"OK","Majeur"),IF(ABS((O834-I834)/I834)&lt;=IFERROR(VLOOKUP(G834,$AJ7:AK9,2,FALSE),0.005),"OK",IF(ABS((O834-I834)/I834)&lt;=2*IFERROR(VLOOKUP(G834,$AJ7:AK9,2,FALSE),0.005),"Mineur","Majeur"))))</f>
        <v/>
      </c>
    </row>
    <row r="835" spans="12:19" x14ac:dyDescent="0.25">
      <c r="L835" t="str">
        <f t="shared" ref="L835:L898" si="65">IF(AND(ISNUMBER(J835),ISNUMBER(K835)),K835-J835,"")</f>
        <v/>
      </c>
      <c r="M835" t="str">
        <f>IF(AND(ISNUMBER(J835),ISNUMBER(K835)),IF(ABS(K835-J835)&lt;=MAX($AH3,ABS($AH4*I835)),"Concordant","Divergent"),"")</f>
        <v/>
      </c>
      <c r="O835" t="str">
        <f t="shared" ref="O835:O898" si="66">IF(AND(ISNUMBER(J835),ISNUMBER(K835)),IF(M835="Concordant",ROUND(AVERAGE(J835,K835),3),IF(NOT(ISBLANK(N835)),N835,"")),IF(NOT(ISBLANK(N835)),N835,""))</f>
        <v/>
      </c>
      <c r="P835" t="str">
        <f t="shared" ref="P835:P898" si="67">IF(ISNUMBER(O835),O835-I835,"")</f>
        <v/>
      </c>
      <c r="Q835" t="str">
        <f t="shared" ref="Q835:Q898" si="68">IF(AND(ISNUMBER(P835),I835&lt;&gt;0),P835/I835,IF(AND(I835=0,ISNUMBER(O835)),1,""))</f>
        <v/>
      </c>
      <c r="R835" t="str">
        <f t="shared" ref="R835:R898" si="69">IF(ISNUMBER(P835),P835*H835,"")</f>
        <v/>
      </c>
      <c r="S835" t="str">
        <f>IF(OR(O835="",I835=""),"",IF(I835=0,IF(O835=0,"OK","Majeur"),IF(ABS((O835-I835)/I835)&lt;=IFERROR(VLOOKUP(G835,$AJ7:AK9,2,FALSE),0.005),"OK",IF(ABS((O835-I835)/I835)&lt;=2*IFERROR(VLOOKUP(G835,$AJ7:AK9,2,FALSE),0.005),"Mineur","Majeur"))))</f>
        <v/>
      </c>
    </row>
    <row r="836" spans="12:19" x14ac:dyDescent="0.25">
      <c r="L836" t="str">
        <f t="shared" si="65"/>
        <v/>
      </c>
      <c r="M836" t="str">
        <f>IF(AND(ISNUMBER(J836),ISNUMBER(K836)),IF(ABS(K836-J836)&lt;=MAX($AH3,ABS($AH4*I836)),"Concordant","Divergent"),"")</f>
        <v/>
      </c>
      <c r="O836" t="str">
        <f t="shared" si="66"/>
        <v/>
      </c>
      <c r="P836" t="str">
        <f t="shared" si="67"/>
        <v/>
      </c>
      <c r="Q836" t="str">
        <f t="shared" si="68"/>
        <v/>
      </c>
      <c r="R836" t="str">
        <f t="shared" si="69"/>
        <v/>
      </c>
      <c r="S836" t="str">
        <f>IF(OR(O836="",I836=""),"",IF(I836=0,IF(O836=0,"OK","Majeur"),IF(ABS((O836-I836)/I836)&lt;=IFERROR(VLOOKUP(G836,$AJ7:AK9,2,FALSE),0.005),"OK",IF(ABS((O836-I836)/I836)&lt;=2*IFERROR(VLOOKUP(G836,$AJ7:AK9,2,FALSE),0.005),"Mineur","Majeur"))))</f>
        <v/>
      </c>
    </row>
    <row r="837" spans="12:19" x14ac:dyDescent="0.25">
      <c r="L837" t="str">
        <f t="shared" si="65"/>
        <v/>
      </c>
      <c r="M837" t="str">
        <f>IF(AND(ISNUMBER(J837),ISNUMBER(K837)),IF(ABS(K837-J837)&lt;=MAX($AH3,ABS($AH4*I837)),"Concordant","Divergent"),"")</f>
        <v/>
      </c>
      <c r="O837" t="str">
        <f t="shared" si="66"/>
        <v/>
      </c>
      <c r="P837" t="str">
        <f t="shared" si="67"/>
        <v/>
      </c>
      <c r="Q837" t="str">
        <f t="shared" si="68"/>
        <v/>
      </c>
      <c r="R837" t="str">
        <f t="shared" si="69"/>
        <v/>
      </c>
      <c r="S837" t="str">
        <f>IF(OR(O837="",I837=""),"",IF(I837=0,IF(O837=0,"OK","Majeur"),IF(ABS((O837-I837)/I837)&lt;=IFERROR(VLOOKUP(G837,$AJ7:AK9,2,FALSE),0.005),"OK",IF(ABS((O837-I837)/I837)&lt;=2*IFERROR(VLOOKUP(G837,$AJ7:AK9,2,FALSE),0.005),"Mineur","Majeur"))))</f>
        <v/>
      </c>
    </row>
    <row r="838" spans="12:19" x14ac:dyDescent="0.25">
      <c r="L838" t="str">
        <f t="shared" si="65"/>
        <v/>
      </c>
      <c r="M838" t="str">
        <f>IF(AND(ISNUMBER(J838),ISNUMBER(K838)),IF(ABS(K838-J838)&lt;=MAX($AH3,ABS($AH4*I838)),"Concordant","Divergent"),"")</f>
        <v/>
      </c>
      <c r="O838" t="str">
        <f t="shared" si="66"/>
        <v/>
      </c>
      <c r="P838" t="str">
        <f t="shared" si="67"/>
        <v/>
      </c>
      <c r="Q838" t="str">
        <f t="shared" si="68"/>
        <v/>
      </c>
      <c r="R838" t="str">
        <f t="shared" si="69"/>
        <v/>
      </c>
      <c r="S838" t="str">
        <f>IF(OR(O838="",I838=""),"",IF(I838=0,IF(O838=0,"OK","Majeur"),IF(ABS((O838-I838)/I838)&lt;=IFERROR(VLOOKUP(G838,$AJ7:AK9,2,FALSE),0.005),"OK",IF(ABS((O838-I838)/I838)&lt;=2*IFERROR(VLOOKUP(G838,$AJ7:AK9,2,FALSE),0.005),"Mineur","Majeur"))))</f>
        <v/>
      </c>
    </row>
    <row r="839" spans="12:19" x14ac:dyDescent="0.25">
      <c r="L839" t="str">
        <f t="shared" si="65"/>
        <v/>
      </c>
      <c r="M839" t="str">
        <f>IF(AND(ISNUMBER(J839),ISNUMBER(K839)),IF(ABS(K839-J839)&lt;=MAX($AH3,ABS($AH4*I839)),"Concordant","Divergent"),"")</f>
        <v/>
      </c>
      <c r="O839" t="str">
        <f t="shared" si="66"/>
        <v/>
      </c>
      <c r="P839" t="str">
        <f t="shared" si="67"/>
        <v/>
      </c>
      <c r="Q839" t="str">
        <f t="shared" si="68"/>
        <v/>
      </c>
      <c r="R839" t="str">
        <f t="shared" si="69"/>
        <v/>
      </c>
      <c r="S839" t="str">
        <f>IF(OR(O839="",I839=""),"",IF(I839=0,IF(O839=0,"OK","Majeur"),IF(ABS((O839-I839)/I839)&lt;=IFERROR(VLOOKUP(G839,$AJ7:AK9,2,FALSE),0.005),"OK",IF(ABS((O839-I839)/I839)&lt;=2*IFERROR(VLOOKUP(G839,$AJ7:AK9,2,FALSE),0.005),"Mineur","Majeur"))))</f>
        <v/>
      </c>
    </row>
    <row r="840" spans="12:19" x14ac:dyDescent="0.25">
      <c r="L840" t="str">
        <f t="shared" si="65"/>
        <v/>
      </c>
      <c r="M840" t="str">
        <f>IF(AND(ISNUMBER(J840),ISNUMBER(K840)),IF(ABS(K840-J840)&lt;=MAX($AH3,ABS($AH4*I840)),"Concordant","Divergent"),"")</f>
        <v/>
      </c>
      <c r="O840" t="str">
        <f t="shared" si="66"/>
        <v/>
      </c>
      <c r="P840" t="str">
        <f t="shared" si="67"/>
        <v/>
      </c>
      <c r="Q840" t="str">
        <f t="shared" si="68"/>
        <v/>
      </c>
      <c r="R840" t="str">
        <f t="shared" si="69"/>
        <v/>
      </c>
      <c r="S840" t="str">
        <f>IF(OR(O840="",I840=""),"",IF(I840=0,IF(O840=0,"OK","Majeur"),IF(ABS((O840-I840)/I840)&lt;=IFERROR(VLOOKUP(G840,$AJ7:AK9,2,FALSE),0.005),"OK",IF(ABS((O840-I840)/I840)&lt;=2*IFERROR(VLOOKUP(G840,$AJ7:AK9,2,FALSE),0.005),"Mineur","Majeur"))))</f>
        <v/>
      </c>
    </row>
    <row r="841" spans="12:19" x14ac:dyDescent="0.25">
      <c r="L841" t="str">
        <f t="shared" si="65"/>
        <v/>
      </c>
      <c r="M841" t="str">
        <f>IF(AND(ISNUMBER(J841),ISNUMBER(K841)),IF(ABS(K841-J841)&lt;=MAX($AH3,ABS($AH4*I841)),"Concordant","Divergent"),"")</f>
        <v/>
      </c>
      <c r="O841" t="str">
        <f t="shared" si="66"/>
        <v/>
      </c>
      <c r="P841" t="str">
        <f t="shared" si="67"/>
        <v/>
      </c>
      <c r="Q841" t="str">
        <f t="shared" si="68"/>
        <v/>
      </c>
      <c r="R841" t="str">
        <f t="shared" si="69"/>
        <v/>
      </c>
      <c r="S841" t="str">
        <f>IF(OR(O841="",I841=""),"",IF(I841=0,IF(O841=0,"OK","Majeur"),IF(ABS((O841-I841)/I841)&lt;=IFERROR(VLOOKUP(G841,$AJ7:AK9,2,FALSE),0.005),"OK",IF(ABS((O841-I841)/I841)&lt;=2*IFERROR(VLOOKUP(G841,$AJ7:AK9,2,FALSE),0.005),"Mineur","Majeur"))))</f>
        <v/>
      </c>
    </row>
    <row r="842" spans="12:19" x14ac:dyDescent="0.25">
      <c r="L842" t="str">
        <f t="shared" si="65"/>
        <v/>
      </c>
      <c r="M842" t="str">
        <f>IF(AND(ISNUMBER(J842),ISNUMBER(K842)),IF(ABS(K842-J842)&lt;=MAX($AH3,ABS($AH4*I842)),"Concordant","Divergent"),"")</f>
        <v/>
      </c>
      <c r="O842" t="str">
        <f t="shared" si="66"/>
        <v/>
      </c>
      <c r="P842" t="str">
        <f t="shared" si="67"/>
        <v/>
      </c>
      <c r="Q842" t="str">
        <f t="shared" si="68"/>
        <v/>
      </c>
      <c r="R842" t="str">
        <f t="shared" si="69"/>
        <v/>
      </c>
      <c r="S842" t="str">
        <f>IF(OR(O842="",I842=""),"",IF(I842=0,IF(O842=0,"OK","Majeur"),IF(ABS((O842-I842)/I842)&lt;=IFERROR(VLOOKUP(G842,$AJ7:AK9,2,FALSE),0.005),"OK",IF(ABS((O842-I842)/I842)&lt;=2*IFERROR(VLOOKUP(G842,$AJ7:AK9,2,FALSE),0.005),"Mineur","Majeur"))))</f>
        <v/>
      </c>
    </row>
    <row r="843" spans="12:19" x14ac:dyDescent="0.25">
      <c r="L843" t="str">
        <f t="shared" si="65"/>
        <v/>
      </c>
      <c r="M843" t="str">
        <f>IF(AND(ISNUMBER(J843),ISNUMBER(K843)),IF(ABS(K843-J843)&lt;=MAX($AH3,ABS($AH4*I843)),"Concordant","Divergent"),"")</f>
        <v/>
      </c>
      <c r="O843" t="str">
        <f t="shared" si="66"/>
        <v/>
      </c>
      <c r="P843" t="str">
        <f t="shared" si="67"/>
        <v/>
      </c>
      <c r="Q843" t="str">
        <f t="shared" si="68"/>
        <v/>
      </c>
      <c r="R843" t="str">
        <f t="shared" si="69"/>
        <v/>
      </c>
      <c r="S843" t="str">
        <f>IF(OR(O843="",I843=""),"",IF(I843=0,IF(O843=0,"OK","Majeur"),IF(ABS((O843-I843)/I843)&lt;=IFERROR(VLOOKUP(G843,$AJ7:AK9,2,FALSE),0.005),"OK",IF(ABS((O843-I843)/I843)&lt;=2*IFERROR(VLOOKUP(G843,$AJ7:AK9,2,FALSE),0.005),"Mineur","Majeur"))))</f>
        <v/>
      </c>
    </row>
    <row r="844" spans="12:19" x14ac:dyDescent="0.25">
      <c r="L844" t="str">
        <f t="shared" si="65"/>
        <v/>
      </c>
      <c r="M844" t="str">
        <f>IF(AND(ISNUMBER(J844),ISNUMBER(K844)),IF(ABS(K844-J844)&lt;=MAX($AH3,ABS($AH4*I844)),"Concordant","Divergent"),"")</f>
        <v/>
      </c>
      <c r="O844" t="str">
        <f t="shared" si="66"/>
        <v/>
      </c>
      <c r="P844" t="str">
        <f t="shared" si="67"/>
        <v/>
      </c>
      <c r="Q844" t="str">
        <f t="shared" si="68"/>
        <v/>
      </c>
      <c r="R844" t="str">
        <f t="shared" si="69"/>
        <v/>
      </c>
      <c r="S844" t="str">
        <f>IF(OR(O844="",I844=""),"",IF(I844=0,IF(O844=0,"OK","Majeur"),IF(ABS((O844-I844)/I844)&lt;=IFERROR(VLOOKUP(G844,$AJ7:AK9,2,FALSE),0.005),"OK",IF(ABS((O844-I844)/I844)&lt;=2*IFERROR(VLOOKUP(G844,$AJ7:AK9,2,FALSE),0.005),"Mineur","Majeur"))))</f>
        <v/>
      </c>
    </row>
    <row r="845" spans="12:19" x14ac:dyDescent="0.25">
      <c r="L845" t="str">
        <f t="shared" si="65"/>
        <v/>
      </c>
      <c r="M845" t="str">
        <f>IF(AND(ISNUMBER(J845),ISNUMBER(K845)),IF(ABS(K845-J845)&lt;=MAX($AH3,ABS($AH4*I845)),"Concordant","Divergent"),"")</f>
        <v/>
      </c>
      <c r="O845" t="str">
        <f t="shared" si="66"/>
        <v/>
      </c>
      <c r="P845" t="str">
        <f t="shared" si="67"/>
        <v/>
      </c>
      <c r="Q845" t="str">
        <f t="shared" si="68"/>
        <v/>
      </c>
      <c r="R845" t="str">
        <f t="shared" si="69"/>
        <v/>
      </c>
      <c r="S845" t="str">
        <f>IF(OR(O845="",I845=""),"",IF(I845=0,IF(O845=0,"OK","Majeur"),IF(ABS((O845-I845)/I845)&lt;=IFERROR(VLOOKUP(G845,$AJ7:AK9,2,FALSE),0.005),"OK",IF(ABS((O845-I845)/I845)&lt;=2*IFERROR(VLOOKUP(G845,$AJ7:AK9,2,FALSE),0.005),"Mineur","Majeur"))))</f>
        <v/>
      </c>
    </row>
    <row r="846" spans="12:19" x14ac:dyDescent="0.25">
      <c r="L846" t="str">
        <f t="shared" si="65"/>
        <v/>
      </c>
      <c r="M846" t="str">
        <f>IF(AND(ISNUMBER(J846),ISNUMBER(K846)),IF(ABS(K846-J846)&lt;=MAX($AH3,ABS($AH4*I846)),"Concordant","Divergent"),"")</f>
        <v/>
      </c>
      <c r="O846" t="str">
        <f t="shared" si="66"/>
        <v/>
      </c>
      <c r="P846" t="str">
        <f t="shared" si="67"/>
        <v/>
      </c>
      <c r="Q846" t="str">
        <f t="shared" si="68"/>
        <v/>
      </c>
      <c r="R846" t="str">
        <f t="shared" si="69"/>
        <v/>
      </c>
      <c r="S846" t="str">
        <f>IF(OR(O846="",I846=""),"",IF(I846=0,IF(O846=0,"OK","Majeur"),IF(ABS((O846-I846)/I846)&lt;=IFERROR(VLOOKUP(G846,$AJ7:AK9,2,FALSE),0.005),"OK",IF(ABS((O846-I846)/I846)&lt;=2*IFERROR(VLOOKUP(G846,$AJ7:AK9,2,FALSE),0.005),"Mineur","Majeur"))))</f>
        <v/>
      </c>
    </row>
    <row r="847" spans="12:19" x14ac:dyDescent="0.25">
      <c r="L847" t="str">
        <f t="shared" si="65"/>
        <v/>
      </c>
      <c r="M847" t="str">
        <f>IF(AND(ISNUMBER(J847),ISNUMBER(K847)),IF(ABS(K847-J847)&lt;=MAX($AH3,ABS($AH4*I847)),"Concordant","Divergent"),"")</f>
        <v/>
      </c>
      <c r="O847" t="str">
        <f t="shared" si="66"/>
        <v/>
      </c>
      <c r="P847" t="str">
        <f t="shared" si="67"/>
        <v/>
      </c>
      <c r="Q847" t="str">
        <f t="shared" si="68"/>
        <v/>
      </c>
      <c r="R847" t="str">
        <f t="shared" si="69"/>
        <v/>
      </c>
      <c r="S847" t="str">
        <f>IF(OR(O847="",I847=""),"",IF(I847=0,IF(O847=0,"OK","Majeur"),IF(ABS((O847-I847)/I847)&lt;=IFERROR(VLOOKUP(G847,$AJ7:AK9,2,FALSE),0.005),"OK",IF(ABS((O847-I847)/I847)&lt;=2*IFERROR(VLOOKUP(G847,$AJ7:AK9,2,FALSE),0.005),"Mineur","Majeur"))))</f>
        <v/>
      </c>
    </row>
    <row r="848" spans="12:19" x14ac:dyDescent="0.25">
      <c r="L848" t="str">
        <f t="shared" si="65"/>
        <v/>
      </c>
      <c r="M848" t="str">
        <f>IF(AND(ISNUMBER(J848),ISNUMBER(K848)),IF(ABS(K848-J848)&lt;=MAX($AH3,ABS($AH4*I848)),"Concordant","Divergent"),"")</f>
        <v/>
      </c>
      <c r="O848" t="str">
        <f t="shared" si="66"/>
        <v/>
      </c>
      <c r="P848" t="str">
        <f t="shared" si="67"/>
        <v/>
      </c>
      <c r="Q848" t="str">
        <f t="shared" si="68"/>
        <v/>
      </c>
      <c r="R848" t="str">
        <f t="shared" si="69"/>
        <v/>
      </c>
      <c r="S848" t="str">
        <f>IF(OR(O848="",I848=""),"",IF(I848=0,IF(O848=0,"OK","Majeur"),IF(ABS((O848-I848)/I848)&lt;=IFERROR(VLOOKUP(G848,$AJ7:AK9,2,FALSE),0.005),"OK",IF(ABS((O848-I848)/I848)&lt;=2*IFERROR(VLOOKUP(G848,$AJ7:AK9,2,FALSE),0.005),"Mineur","Majeur"))))</f>
        <v/>
      </c>
    </row>
    <row r="849" spans="12:19" x14ac:dyDescent="0.25">
      <c r="L849" t="str">
        <f t="shared" si="65"/>
        <v/>
      </c>
      <c r="M849" t="str">
        <f>IF(AND(ISNUMBER(J849),ISNUMBER(K849)),IF(ABS(K849-J849)&lt;=MAX($AH3,ABS($AH4*I849)),"Concordant","Divergent"),"")</f>
        <v/>
      </c>
      <c r="O849" t="str">
        <f t="shared" si="66"/>
        <v/>
      </c>
      <c r="P849" t="str">
        <f t="shared" si="67"/>
        <v/>
      </c>
      <c r="Q849" t="str">
        <f t="shared" si="68"/>
        <v/>
      </c>
      <c r="R849" t="str">
        <f t="shared" si="69"/>
        <v/>
      </c>
      <c r="S849" t="str">
        <f>IF(OR(O849="",I849=""),"",IF(I849=0,IF(O849=0,"OK","Majeur"),IF(ABS((O849-I849)/I849)&lt;=IFERROR(VLOOKUP(G849,$AJ7:AK9,2,FALSE),0.005),"OK",IF(ABS((O849-I849)/I849)&lt;=2*IFERROR(VLOOKUP(G849,$AJ7:AK9,2,FALSE),0.005),"Mineur","Majeur"))))</f>
        <v/>
      </c>
    </row>
    <row r="850" spans="12:19" x14ac:dyDescent="0.25">
      <c r="L850" t="str">
        <f t="shared" si="65"/>
        <v/>
      </c>
      <c r="M850" t="str">
        <f>IF(AND(ISNUMBER(J850),ISNUMBER(K850)),IF(ABS(K850-J850)&lt;=MAX($AH3,ABS($AH4*I850)),"Concordant","Divergent"),"")</f>
        <v/>
      </c>
      <c r="O850" t="str">
        <f t="shared" si="66"/>
        <v/>
      </c>
      <c r="P850" t="str">
        <f t="shared" si="67"/>
        <v/>
      </c>
      <c r="Q850" t="str">
        <f t="shared" si="68"/>
        <v/>
      </c>
      <c r="R850" t="str">
        <f t="shared" si="69"/>
        <v/>
      </c>
      <c r="S850" t="str">
        <f>IF(OR(O850="",I850=""),"",IF(I850=0,IF(O850=0,"OK","Majeur"),IF(ABS((O850-I850)/I850)&lt;=IFERROR(VLOOKUP(G850,$AJ7:AK9,2,FALSE),0.005),"OK",IF(ABS((O850-I850)/I850)&lt;=2*IFERROR(VLOOKUP(G850,$AJ7:AK9,2,FALSE),0.005),"Mineur","Majeur"))))</f>
        <v/>
      </c>
    </row>
    <row r="851" spans="12:19" x14ac:dyDescent="0.25">
      <c r="L851" t="str">
        <f t="shared" si="65"/>
        <v/>
      </c>
      <c r="M851" t="str">
        <f>IF(AND(ISNUMBER(J851),ISNUMBER(K851)),IF(ABS(K851-J851)&lt;=MAX($AH3,ABS($AH4*I851)),"Concordant","Divergent"),"")</f>
        <v/>
      </c>
      <c r="O851" t="str">
        <f t="shared" si="66"/>
        <v/>
      </c>
      <c r="P851" t="str">
        <f t="shared" si="67"/>
        <v/>
      </c>
      <c r="Q851" t="str">
        <f t="shared" si="68"/>
        <v/>
      </c>
      <c r="R851" t="str">
        <f t="shared" si="69"/>
        <v/>
      </c>
      <c r="S851" t="str">
        <f>IF(OR(O851="",I851=""),"",IF(I851=0,IF(O851=0,"OK","Majeur"),IF(ABS((O851-I851)/I851)&lt;=IFERROR(VLOOKUP(G851,$AJ7:AK9,2,FALSE),0.005),"OK",IF(ABS((O851-I851)/I851)&lt;=2*IFERROR(VLOOKUP(G851,$AJ7:AK9,2,FALSE),0.005),"Mineur","Majeur"))))</f>
        <v/>
      </c>
    </row>
    <row r="852" spans="12:19" x14ac:dyDescent="0.25">
      <c r="L852" t="str">
        <f t="shared" si="65"/>
        <v/>
      </c>
      <c r="M852" t="str">
        <f>IF(AND(ISNUMBER(J852),ISNUMBER(K852)),IF(ABS(K852-J852)&lt;=MAX($AH3,ABS($AH4*I852)),"Concordant","Divergent"),"")</f>
        <v/>
      </c>
      <c r="O852" t="str">
        <f t="shared" si="66"/>
        <v/>
      </c>
      <c r="P852" t="str">
        <f t="shared" si="67"/>
        <v/>
      </c>
      <c r="Q852" t="str">
        <f t="shared" si="68"/>
        <v/>
      </c>
      <c r="R852" t="str">
        <f t="shared" si="69"/>
        <v/>
      </c>
      <c r="S852" t="str">
        <f>IF(OR(O852="",I852=""),"",IF(I852=0,IF(O852=0,"OK","Majeur"),IF(ABS((O852-I852)/I852)&lt;=IFERROR(VLOOKUP(G852,$AJ7:AK9,2,FALSE),0.005),"OK",IF(ABS((O852-I852)/I852)&lt;=2*IFERROR(VLOOKUP(G852,$AJ7:AK9,2,FALSE),0.005),"Mineur","Majeur"))))</f>
        <v/>
      </c>
    </row>
    <row r="853" spans="12:19" x14ac:dyDescent="0.25">
      <c r="L853" t="str">
        <f t="shared" si="65"/>
        <v/>
      </c>
      <c r="M853" t="str">
        <f>IF(AND(ISNUMBER(J853),ISNUMBER(K853)),IF(ABS(K853-J853)&lt;=MAX($AH3,ABS($AH4*I853)),"Concordant","Divergent"),"")</f>
        <v/>
      </c>
      <c r="O853" t="str">
        <f t="shared" si="66"/>
        <v/>
      </c>
      <c r="P853" t="str">
        <f t="shared" si="67"/>
        <v/>
      </c>
      <c r="Q853" t="str">
        <f t="shared" si="68"/>
        <v/>
      </c>
      <c r="R853" t="str">
        <f t="shared" si="69"/>
        <v/>
      </c>
      <c r="S853" t="str">
        <f>IF(OR(O853="",I853=""),"",IF(I853=0,IF(O853=0,"OK","Majeur"),IF(ABS((O853-I853)/I853)&lt;=IFERROR(VLOOKUP(G853,$AJ7:AK9,2,FALSE),0.005),"OK",IF(ABS((O853-I853)/I853)&lt;=2*IFERROR(VLOOKUP(G853,$AJ7:AK9,2,FALSE),0.005),"Mineur","Majeur"))))</f>
        <v/>
      </c>
    </row>
    <row r="854" spans="12:19" x14ac:dyDescent="0.25">
      <c r="L854" t="str">
        <f t="shared" si="65"/>
        <v/>
      </c>
      <c r="M854" t="str">
        <f>IF(AND(ISNUMBER(J854),ISNUMBER(K854)),IF(ABS(K854-J854)&lt;=MAX($AH3,ABS($AH4*I854)),"Concordant","Divergent"),"")</f>
        <v/>
      </c>
      <c r="O854" t="str">
        <f t="shared" si="66"/>
        <v/>
      </c>
      <c r="P854" t="str">
        <f t="shared" si="67"/>
        <v/>
      </c>
      <c r="Q854" t="str">
        <f t="shared" si="68"/>
        <v/>
      </c>
      <c r="R854" t="str">
        <f t="shared" si="69"/>
        <v/>
      </c>
      <c r="S854" t="str">
        <f>IF(OR(O854="",I854=""),"",IF(I854=0,IF(O854=0,"OK","Majeur"),IF(ABS((O854-I854)/I854)&lt;=IFERROR(VLOOKUP(G854,$AJ7:AK9,2,FALSE),0.005),"OK",IF(ABS((O854-I854)/I854)&lt;=2*IFERROR(VLOOKUP(G854,$AJ7:AK9,2,FALSE),0.005),"Mineur","Majeur"))))</f>
        <v/>
      </c>
    </row>
    <row r="855" spans="12:19" x14ac:dyDescent="0.25">
      <c r="L855" t="str">
        <f t="shared" si="65"/>
        <v/>
      </c>
      <c r="M855" t="str">
        <f>IF(AND(ISNUMBER(J855),ISNUMBER(K855)),IF(ABS(K855-J855)&lt;=MAX($AH3,ABS($AH4*I855)),"Concordant","Divergent"),"")</f>
        <v/>
      </c>
      <c r="O855" t="str">
        <f t="shared" si="66"/>
        <v/>
      </c>
      <c r="P855" t="str">
        <f t="shared" si="67"/>
        <v/>
      </c>
      <c r="Q855" t="str">
        <f t="shared" si="68"/>
        <v/>
      </c>
      <c r="R855" t="str">
        <f t="shared" si="69"/>
        <v/>
      </c>
      <c r="S855" t="str">
        <f>IF(OR(O855="",I855=""),"",IF(I855=0,IF(O855=0,"OK","Majeur"),IF(ABS((O855-I855)/I855)&lt;=IFERROR(VLOOKUP(G855,$AJ7:AK9,2,FALSE),0.005),"OK",IF(ABS((O855-I855)/I855)&lt;=2*IFERROR(VLOOKUP(G855,$AJ7:AK9,2,FALSE),0.005),"Mineur","Majeur"))))</f>
        <v/>
      </c>
    </row>
    <row r="856" spans="12:19" x14ac:dyDescent="0.25">
      <c r="L856" t="str">
        <f t="shared" si="65"/>
        <v/>
      </c>
      <c r="M856" t="str">
        <f>IF(AND(ISNUMBER(J856),ISNUMBER(K856)),IF(ABS(K856-J856)&lt;=MAX($AH3,ABS($AH4*I856)),"Concordant","Divergent"),"")</f>
        <v/>
      </c>
      <c r="O856" t="str">
        <f t="shared" si="66"/>
        <v/>
      </c>
      <c r="P856" t="str">
        <f t="shared" si="67"/>
        <v/>
      </c>
      <c r="Q856" t="str">
        <f t="shared" si="68"/>
        <v/>
      </c>
      <c r="R856" t="str">
        <f t="shared" si="69"/>
        <v/>
      </c>
      <c r="S856" t="str">
        <f>IF(OR(O856="",I856=""),"",IF(I856=0,IF(O856=0,"OK","Majeur"),IF(ABS((O856-I856)/I856)&lt;=IFERROR(VLOOKUP(G856,$AJ7:AK9,2,FALSE),0.005),"OK",IF(ABS((O856-I856)/I856)&lt;=2*IFERROR(VLOOKUP(G856,$AJ7:AK9,2,FALSE),0.005),"Mineur","Majeur"))))</f>
        <v/>
      </c>
    </row>
    <row r="857" spans="12:19" x14ac:dyDescent="0.25">
      <c r="L857" t="str">
        <f t="shared" si="65"/>
        <v/>
      </c>
      <c r="M857" t="str">
        <f>IF(AND(ISNUMBER(J857),ISNUMBER(K857)),IF(ABS(K857-J857)&lt;=MAX($AH3,ABS($AH4*I857)),"Concordant","Divergent"),"")</f>
        <v/>
      </c>
      <c r="O857" t="str">
        <f t="shared" si="66"/>
        <v/>
      </c>
      <c r="P857" t="str">
        <f t="shared" si="67"/>
        <v/>
      </c>
      <c r="Q857" t="str">
        <f t="shared" si="68"/>
        <v/>
      </c>
      <c r="R857" t="str">
        <f t="shared" si="69"/>
        <v/>
      </c>
      <c r="S857" t="str">
        <f>IF(OR(O857="",I857=""),"",IF(I857=0,IF(O857=0,"OK","Majeur"),IF(ABS((O857-I857)/I857)&lt;=IFERROR(VLOOKUP(G857,$AJ7:AK9,2,FALSE),0.005),"OK",IF(ABS((O857-I857)/I857)&lt;=2*IFERROR(VLOOKUP(G857,$AJ7:AK9,2,FALSE),0.005),"Mineur","Majeur"))))</f>
        <v/>
      </c>
    </row>
    <row r="858" spans="12:19" x14ac:dyDescent="0.25">
      <c r="L858" t="str">
        <f t="shared" si="65"/>
        <v/>
      </c>
      <c r="M858" t="str">
        <f>IF(AND(ISNUMBER(J858),ISNUMBER(K858)),IF(ABS(K858-J858)&lt;=MAX($AH3,ABS($AH4*I858)),"Concordant","Divergent"),"")</f>
        <v/>
      </c>
      <c r="O858" t="str">
        <f t="shared" si="66"/>
        <v/>
      </c>
      <c r="P858" t="str">
        <f t="shared" si="67"/>
        <v/>
      </c>
      <c r="Q858" t="str">
        <f t="shared" si="68"/>
        <v/>
      </c>
      <c r="R858" t="str">
        <f t="shared" si="69"/>
        <v/>
      </c>
      <c r="S858" t="str">
        <f>IF(OR(O858="",I858=""),"",IF(I858=0,IF(O858=0,"OK","Majeur"),IF(ABS((O858-I858)/I858)&lt;=IFERROR(VLOOKUP(G858,$AJ7:AK9,2,FALSE),0.005),"OK",IF(ABS((O858-I858)/I858)&lt;=2*IFERROR(VLOOKUP(G858,$AJ7:AK9,2,FALSE),0.005),"Mineur","Majeur"))))</f>
        <v/>
      </c>
    </row>
    <row r="859" spans="12:19" x14ac:dyDescent="0.25">
      <c r="L859" t="str">
        <f t="shared" si="65"/>
        <v/>
      </c>
      <c r="M859" t="str">
        <f>IF(AND(ISNUMBER(J859),ISNUMBER(K859)),IF(ABS(K859-J859)&lt;=MAX($AH3,ABS($AH4*I859)),"Concordant","Divergent"),"")</f>
        <v/>
      </c>
      <c r="O859" t="str">
        <f t="shared" si="66"/>
        <v/>
      </c>
      <c r="P859" t="str">
        <f t="shared" si="67"/>
        <v/>
      </c>
      <c r="Q859" t="str">
        <f t="shared" si="68"/>
        <v/>
      </c>
      <c r="R859" t="str">
        <f t="shared" si="69"/>
        <v/>
      </c>
      <c r="S859" t="str">
        <f>IF(OR(O859="",I859=""),"",IF(I859=0,IF(O859=0,"OK","Majeur"),IF(ABS((O859-I859)/I859)&lt;=IFERROR(VLOOKUP(G859,$AJ7:AK9,2,FALSE),0.005),"OK",IF(ABS((O859-I859)/I859)&lt;=2*IFERROR(VLOOKUP(G859,$AJ7:AK9,2,FALSE),0.005),"Mineur","Majeur"))))</f>
        <v/>
      </c>
    </row>
    <row r="860" spans="12:19" x14ac:dyDescent="0.25">
      <c r="L860" t="str">
        <f t="shared" si="65"/>
        <v/>
      </c>
      <c r="M860" t="str">
        <f>IF(AND(ISNUMBER(J860),ISNUMBER(K860)),IF(ABS(K860-J860)&lt;=MAX($AH3,ABS($AH4*I860)),"Concordant","Divergent"),"")</f>
        <v/>
      </c>
      <c r="O860" t="str">
        <f t="shared" si="66"/>
        <v/>
      </c>
      <c r="P860" t="str">
        <f t="shared" si="67"/>
        <v/>
      </c>
      <c r="Q860" t="str">
        <f t="shared" si="68"/>
        <v/>
      </c>
      <c r="R860" t="str">
        <f t="shared" si="69"/>
        <v/>
      </c>
      <c r="S860" t="str">
        <f>IF(OR(O860="",I860=""),"",IF(I860=0,IF(O860=0,"OK","Majeur"),IF(ABS((O860-I860)/I860)&lt;=IFERROR(VLOOKUP(G860,$AJ7:AK9,2,FALSE),0.005),"OK",IF(ABS((O860-I860)/I860)&lt;=2*IFERROR(VLOOKUP(G860,$AJ7:AK9,2,FALSE),0.005),"Mineur","Majeur"))))</f>
        <v/>
      </c>
    </row>
    <row r="861" spans="12:19" x14ac:dyDescent="0.25">
      <c r="L861" t="str">
        <f t="shared" si="65"/>
        <v/>
      </c>
      <c r="M861" t="str">
        <f>IF(AND(ISNUMBER(J861),ISNUMBER(K861)),IF(ABS(K861-J861)&lt;=MAX($AH3,ABS($AH4*I861)),"Concordant","Divergent"),"")</f>
        <v/>
      </c>
      <c r="O861" t="str">
        <f t="shared" si="66"/>
        <v/>
      </c>
      <c r="P861" t="str">
        <f t="shared" si="67"/>
        <v/>
      </c>
      <c r="Q861" t="str">
        <f t="shared" si="68"/>
        <v/>
      </c>
      <c r="R861" t="str">
        <f t="shared" si="69"/>
        <v/>
      </c>
      <c r="S861" t="str">
        <f>IF(OR(O861="",I861=""),"",IF(I861=0,IF(O861=0,"OK","Majeur"),IF(ABS((O861-I861)/I861)&lt;=IFERROR(VLOOKUP(G861,$AJ7:AK9,2,FALSE),0.005),"OK",IF(ABS((O861-I861)/I861)&lt;=2*IFERROR(VLOOKUP(G861,$AJ7:AK9,2,FALSE),0.005),"Mineur","Majeur"))))</f>
        <v/>
      </c>
    </row>
    <row r="862" spans="12:19" x14ac:dyDescent="0.25">
      <c r="L862" t="str">
        <f t="shared" si="65"/>
        <v/>
      </c>
      <c r="M862" t="str">
        <f>IF(AND(ISNUMBER(J862),ISNUMBER(K862)),IF(ABS(K862-J862)&lt;=MAX($AH3,ABS($AH4*I862)),"Concordant","Divergent"),"")</f>
        <v/>
      </c>
      <c r="O862" t="str">
        <f t="shared" si="66"/>
        <v/>
      </c>
      <c r="P862" t="str">
        <f t="shared" si="67"/>
        <v/>
      </c>
      <c r="Q862" t="str">
        <f t="shared" si="68"/>
        <v/>
      </c>
      <c r="R862" t="str">
        <f t="shared" si="69"/>
        <v/>
      </c>
      <c r="S862" t="str">
        <f>IF(OR(O862="",I862=""),"",IF(I862=0,IF(O862=0,"OK","Majeur"),IF(ABS((O862-I862)/I862)&lt;=IFERROR(VLOOKUP(G862,$AJ7:AK9,2,FALSE),0.005),"OK",IF(ABS((O862-I862)/I862)&lt;=2*IFERROR(VLOOKUP(G862,$AJ7:AK9,2,FALSE),0.005),"Mineur","Majeur"))))</f>
        <v/>
      </c>
    </row>
    <row r="863" spans="12:19" x14ac:dyDescent="0.25">
      <c r="L863" t="str">
        <f t="shared" si="65"/>
        <v/>
      </c>
      <c r="M863" t="str">
        <f>IF(AND(ISNUMBER(J863),ISNUMBER(K863)),IF(ABS(K863-J863)&lt;=MAX($AH3,ABS($AH4*I863)),"Concordant","Divergent"),"")</f>
        <v/>
      </c>
      <c r="O863" t="str">
        <f t="shared" si="66"/>
        <v/>
      </c>
      <c r="P863" t="str">
        <f t="shared" si="67"/>
        <v/>
      </c>
      <c r="Q863" t="str">
        <f t="shared" si="68"/>
        <v/>
      </c>
      <c r="R863" t="str">
        <f t="shared" si="69"/>
        <v/>
      </c>
      <c r="S863" t="str">
        <f>IF(OR(O863="",I863=""),"",IF(I863=0,IF(O863=0,"OK","Majeur"),IF(ABS((O863-I863)/I863)&lt;=IFERROR(VLOOKUP(G863,$AJ7:AK9,2,FALSE),0.005),"OK",IF(ABS((O863-I863)/I863)&lt;=2*IFERROR(VLOOKUP(G863,$AJ7:AK9,2,FALSE),0.005),"Mineur","Majeur"))))</f>
        <v/>
      </c>
    </row>
    <row r="864" spans="12:19" x14ac:dyDescent="0.25">
      <c r="L864" t="str">
        <f t="shared" si="65"/>
        <v/>
      </c>
      <c r="M864" t="str">
        <f>IF(AND(ISNUMBER(J864),ISNUMBER(K864)),IF(ABS(K864-J864)&lt;=MAX($AH3,ABS($AH4*I864)),"Concordant","Divergent"),"")</f>
        <v/>
      </c>
      <c r="O864" t="str">
        <f t="shared" si="66"/>
        <v/>
      </c>
      <c r="P864" t="str">
        <f t="shared" si="67"/>
        <v/>
      </c>
      <c r="Q864" t="str">
        <f t="shared" si="68"/>
        <v/>
      </c>
      <c r="R864" t="str">
        <f t="shared" si="69"/>
        <v/>
      </c>
      <c r="S864" t="str">
        <f>IF(OR(O864="",I864=""),"",IF(I864=0,IF(O864=0,"OK","Majeur"),IF(ABS((O864-I864)/I864)&lt;=IFERROR(VLOOKUP(G864,$AJ7:AK9,2,FALSE),0.005),"OK",IF(ABS((O864-I864)/I864)&lt;=2*IFERROR(VLOOKUP(G864,$AJ7:AK9,2,FALSE),0.005),"Mineur","Majeur"))))</f>
        <v/>
      </c>
    </row>
    <row r="865" spans="12:19" x14ac:dyDescent="0.25">
      <c r="L865" t="str">
        <f t="shared" si="65"/>
        <v/>
      </c>
      <c r="M865" t="str">
        <f>IF(AND(ISNUMBER(J865),ISNUMBER(K865)),IF(ABS(K865-J865)&lt;=MAX($AH3,ABS($AH4*I865)),"Concordant","Divergent"),"")</f>
        <v/>
      </c>
      <c r="O865" t="str">
        <f t="shared" si="66"/>
        <v/>
      </c>
      <c r="P865" t="str">
        <f t="shared" si="67"/>
        <v/>
      </c>
      <c r="Q865" t="str">
        <f t="shared" si="68"/>
        <v/>
      </c>
      <c r="R865" t="str">
        <f t="shared" si="69"/>
        <v/>
      </c>
      <c r="S865" t="str">
        <f>IF(OR(O865="",I865=""),"",IF(I865=0,IF(O865=0,"OK","Majeur"),IF(ABS((O865-I865)/I865)&lt;=IFERROR(VLOOKUP(G865,$AJ7:AK9,2,FALSE),0.005),"OK",IF(ABS((O865-I865)/I865)&lt;=2*IFERROR(VLOOKUP(G865,$AJ7:AK9,2,FALSE),0.005),"Mineur","Majeur"))))</f>
        <v/>
      </c>
    </row>
    <row r="866" spans="12:19" x14ac:dyDescent="0.25">
      <c r="L866" t="str">
        <f t="shared" si="65"/>
        <v/>
      </c>
      <c r="M866" t="str">
        <f>IF(AND(ISNUMBER(J866),ISNUMBER(K866)),IF(ABS(K866-J866)&lt;=MAX($AH3,ABS($AH4*I866)),"Concordant","Divergent"),"")</f>
        <v/>
      </c>
      <c r="O866" t="str">
        <f t="shared" si="66"/>
        <v/>
      </c>
      <c r="P866" t="str">
        <f t="shared" si="67"/>
        <v/>
      </c>
      <c r="Q866" t="str">
        <f t="shared" si="68"/>
        <v/>
      </c>
      <c r="R866" t="str">
        <f t="shared" si="69"/>
        <v/>
      </c>
      <c r="S866" t="str">
        <f>IF(OR(O866="",I866=""),"",IF(I866=0,IF(O866=0,"OK","Majeur"),IF(ABS((O866-I866)/I866)&lt;=IFERROR(VLOOKUP(G866,$AJ7:AK9,2,FALSE),0.005),"OK",IF(ABS((O866-I866)/I866)&lt;=2*IFERROR(VLOOKUP(G866,$AJ7:AK9,2,FALSE),0.005),"Mineur","Majeur"))))</f>
        <v/>
      </c>
    </row>
    <row r="867" spans="12:19" x14ac:dyDescent="0.25">
      <c r="L867" t="str">
        <f t="shared" si="65"/>
        <v/>
      </c>
      <c r="M867" t="str">
        <f>IF(AND(ISNUMBER(J867),ISNUMBER(K867)),IF(ABS(K867-J867)&lt;=MAX($AH3,ABS($AH4*I867)),"Concordant","Divergent"),"")</f>
        <v/>
      </c>
      <c r="O867" t="str">
        <f t="shared" si="66"/>
        <v/>
      </c>
      <c r="P867" t="str">
        <f t="shared" si="67"/>
        <v/>
      </c>
      <c r="Q867" t="str">
        <f t="shared" si="68"/>
        <v/>
      </c>
      <c r="R867" t="str">
        <f t="shared" si="69"/>
        <v/>
      </c>
      <c r="S867" t="str">
        <f>IF(OR(O867="",I867=""),"",IF(I867=0,IF(O867=0,"OK","Majeur"),IF(ABS((O867-I867)/I867)&lt;=IFERROR(VLOOKUP(G867,$AJ7:AK9,2,FALSE),0.005),"OK",IF(ABS((O867-I867)/I867)&lt;=2*IFERROR(VLOOKUP(G867,$AJ7:AK9,2,FALSE),0.005),"Mineur","Majeur"))))</f>
        <v/>
      </c>
    </row>
    <row r="868" spans="12:19" x14ac:dyDescent="0.25">
      <c r="L868" t="str">
        <f t="shared" si="65"/>
        <v/>
      </c>
      <c r="M868" t="str">
        <f>IF(AND(ISNUMBER(J868),ISNUMBER(K868)),IF(ABS(K868-J868)&lt;=MAX($AH3,ABS($AH4*I868)),"Concordant","Divergent"),"")</f>
        <v/>
      </c>
      <c r="O868" t="str">
        <f t="shared" si="66"/>
        <v/>
      </c>
      <c r="P868" t="str">
        <f t="shared" si="67"/>
        <v/>
      </c>
      <c r="Q868" t="str">
        <f t="shared" si="68"/>
        <v/>
      </c>
      <c r="R868" t="str">
        <f t="shared" si="69"/>
        <v/>
      </c>
      <c r="S868" t="str">
        <f>IF(OR(O868="",I868=""),"",IF(I868=0,IF(O868=0,"OK","Majeur"),IF(ABS((O868-I868)/I868)&lt;=IFERROR(VLOOKUP(G868,$AJ7:AK9,2,FALSE),0.005),"OK",IF(ABS((O868-I868)/I868)&lt;=2*IFERROR(VLOOKUP(G868,$AJ7:AK9,2,FALSE),0.005),"Mineur","Majeur"))))</f>
        <v/>
      </c>
    </row>
    <row r="869" spans="12:19" x14ac:dyDescent="0.25">
      <c r="L869" t="str">
        <f t="shared" si="65"/>
        <v/>
      </c>
      <c r="M869" t="str">
        <f>IF(AND(ISNUMBER(J869),ISNUMBER(K869)),IF(ABS(K869-J869)&lt;=MAX($AH3,ABS($AH4*I869)),"Concordant","Divergent"),"")</f>
        <v/>
      </c>
      <c r="O869" t="str">
        <f t="shared" si="66"/>
        <v/>
      </c>
      <c r="P869" t="str">
        <f t="shared" si="67"/>
        <v/>
      </c>
      <c r="Q869" t="str">
        <f t="shared" si="68"/>
        <v/>
      </c>
      <c r="R869" t="str">
        <f t="shared" si="69"/>
        <v/>
      </c>
      <c r="S869" t="str">
        <f>IF(OR(O869="",I869=""),"",IF(I869=0,IF(O869=0,"OK","Majeur"),IF(ABS((O869-I869)/I869)&lt;=IFERROR(VLOOKUP(G869,$AJ7:AK9,2,FALSE),0.005),"OK",IF(ABS((O869-I869)/I869)&lt;=2*IFERROR(VLOOKUP(G869,$AJ7:AK9,2,FALSE),0.005),"Mineur","Majeur"))))</f>
        <v/>
      </c>
    </row>
    <row r="870" spans="12:19" x14ac:dyDescent="0.25">
      <c r="L870" t="str">
        <f t="shared" si="65"/>
        <v/>
      </c>
      <c r="M870" t="str">
        <f>IF(AND(ISNUMBER(J870),ISNUMBER(K870)),IF(ABS(K870-J870)&lt;=MAX($AH3,ABS($AH4*I870)),"Concordant","Divergent"),"")</f>
        <v/>
      </c>
      <c r="O870" t="str">
        <f t="shared" si="66"/>
        <v/>
      </c>
      <c r="P870" t="str">
        <f t="shared" si="67"/>
        <v/>
      </c>
      <c r="Q870" t="str">
        <f t="shared" si="68"/>
        <v/>
      </c>
      <c r="R870" t="str">
        <f t="shared" si="69"/>
        <v/>
      </c>
      <c r="S870" t="str">
        <f>IF(OR(O870="",I870=""),"",IF(I870=0,IF(O870=0,"OK","Majeur"),IF(ABS((O870-I870)/I870)&lt;=IFERROR(VLOOKUP(G870,$AJ7:AK9,2,FALSE),0.005),"OK",IF(ABS((O870-I870)/I870)&lt;=2*IFERROR(VLOOKUP(G870,$AJ7:AK9,2,FALSE),0.005),"Mineur","Majeur"))))</f>
        <v/>
      </c>
    </row>
    <row r="871" spans="12:19" x14ac:dyDescent="0.25">
      <c r="L871" t="str">
        <f t="shared" si="65"/>
        <v/>
      </c>
      <c r="M871" t="str">
        <f>IF(AND(ISNUMBER(J871),ISNUMBER(K871)),IF(ABS(K871-J871)&lt;=MAX($AH3,ABS($AH4*I871)),"Concordant","Divergent"),"")</f>
        <v/>
      </c>
      <c r="O871" t="str">
        <f t="shared" si="66"/>
        <v/>
      </c>
      <c r="P871" t="str">
        <f t="shared" si="67"/>
        <v/>
      </c>
      <c r="Q871" t="str">
        <f t="shared" si="68"/>
        <v/>
      </c>
      <c r="R871" t="str">
        <f t="shared" si="69"/>
        <v/>
      </c>
      <c r="S871" t="str">
        <f>IF(OR(O871="",I871=""),"",IF(I871=0,IF(O871=0,"OK","Majeur"),IF(ABS((O871-I871)/I871)&lt;=IFERROR(VLOOKUP(G871,$AJ7:AK9,2,FALSE),0.005),"OK",IF(ABS((O871-I871)/I871)&lt;=2*IFERROR(VLOOKUP(G871,$AJ7:AK9,2,FALSE),0.005),"Mineur","Majeur"))))</f>
        <v/>
      </c>
    </row>
    <row r="872" spans="12:19" x14ac:dyDescent="0.25">
      <c r="L872" t="str">
        <f t="shared" si="65"/>
        <v/>
      </c>
      <c r="M872" t="str">
        <f>IF(AND(ISNUMBER(J872),ISNUMBER(K872)),IF(ABS(K872-J872)&lt;=MAX($AH3,ABS($AH4*I872)),"Concordant","Divergent"),"")</f>
        <v/>
      </c>
      <c r="O872" t="str">
        <f t="shared" si="66"/>
        <v/>
      </c>
      <c r="P872" t="str">
        <f t="shared" si="67"/>
        <v/>
      </c>
      <c r="Q872" t="str">
        <f t="shared" si="68"/>
        <v/>
      </c>
      <c r="R872" t="str">
        <f t="shared" si="69"/>
        <v/>
      </c>
      <c r="S872" t="str">
        <f>IF(OR(O872="",I872=""),"",IF(I872=0,IF(O872=0,"OK","Majeur"),IF(ABS((O872-I872)/I872)&lt;=IFERROR(VLOOKUP(G872,$AJ7:AK9,2,FALSE),0.005),"OK",IF(ABS((O872-I872)/I872)&lt;=2*IFERROR(VLOOKUP(G872,$AJ7:AK9,2,FALSE),0.005),"Mineur","Majeur"))))</f>
        <v/>
      </c>
    </row>
    <row r="873" spans="12:19" x14ac:dyDescent="0.25">
      <c r="L873" t="str">
        <f t="shared" si="65"/>
        <v/>
      </c>
      <c r="M873" t="str">
        <f>IF(AND(ISNUMBER(J873),ISNUMBER(K873)),IF(ABS(K873-J873)&lt;=MAX($AH3,ABS($AH4*I873)),"Concordant","Divergent"),"")</f>
        <v/>
      </c>
      <c r="O873" t="str">
        <f t="shared" si="66"/>
        <v/>
      </c>
      <c r="P873" t="str">
        <f t="shared" si="67"/>
        <v/>
      </c>
      <c r="Q873" t="str">
        <f t="shared" si="68"/>
        <v/>
      </c>
      <c r="R873" t="str">
        <f t="shared" si="69"/>
        <v/>
      </c>
      <c r="S873" t="str">
        <f>IF(OR(O873="",I873=""),"",IF(I873=0,IF(O873=0,"OK","Majeur"),IF(ABS((O873-I873)/I873)&lt;=IFERROR(VLOOKUP(G873,$AJ7:AK9,2,FALSE),0.005),"OK",IF(ABS((O873-I873)/I873)&lt;=2*IFERROR(VLOOKUP(G873,$AJ7:AK9,2,FALSE),0.005),"Mineur","Majeur"))))</f>
        <v/>
      </c>
    </row>
    <row r="874" spans="12:19" x14ac:dyDescent="0.25">
      <c r="L874" t="str">
        <f t="shared" si="65"/>
        <v/>
      </c>
      <c r="M874" t="str">
        <f>IF(AND(ISNUMBER(J874),ISNUMBER(K874)),IF(ABS(K874-J874)&lt;=MAX($AH3,ABS($AH4*I874)),"Concordant","Divergent"),"")</f>
        <v/>
      </c>
      <c r="O874" t="str">
        <f t="shared" si="66"/>
        <v/>
      </c>
      <c r="P874" t="str">
        <f t="shared" si="67"/>
        <v/>
      </c>
      <c r="Q874" t="str">
        <f t="shared" si="68"/>
        <v/>
      </c>
      <c r="R874" t="str">
        <f t="shared" si="69"/>
        <v/>
      </c>
      <c r="S874" t="str">
        <f>IF(OR(O874="",I874=""),"",IF(I874=0,IF(O874=0,"OK","Majeur"),IF(ABS((O874-I874)/I874)&lt;=IFERROR(VLOOKUP(G874,$AJ7:AK9,2,FALSE),0.005),"OK",IF(ABS((O874-I874)/I874)&lt;=2*IFERROR(VLOOKUP(G874,$AJ7:AK9,2,FALSE),0.005),"Mineur","Majeur"))))</f>
        <v/>
      </c>
    </row>
    <row r="875" spans="12:19" x14ac:dyDescent="0.25">
      <c r="L875" t="str">
        <f t="shared" si="65"/>
        <v/>
      </c>
      <c r="M875" t="str">
        <f>IF(AND(ISNUMBER(J875),ISNUMBER(K875)),IF(ABS(K875-J875)&lt;=MAX($AH3,ABS($AH4*I875)),"Concordant","Divergent"),"")</f>
        <v/>
      </c>
      <c r="O875" t="str">
        <f t="shared" si="66"/>
        <v/>
      </c>
      <c r="P875" t="str">
        <f t="shared" si="67"/>
        <v/>
      </c>
      <c r="Q875" t="str">
        <f t="shared" si="68"/>
        <v/>
      </c>
      <c r="R875" t="str">
        <f t="shared" si="69"/>
        <v/>
      </c>
      <c r="S875" t="str">
        <f>IF(OR(O875="",I875=""),"",IF(I875=0,IF(O875=0,"OK","Majeur"),IF(ABS((O875-I875)/I875)&lt;=IFERROR(VLOOKUP(G875,$AJ7:AK9,2,FALSE),0.005),"OK",IF(ABS((O875-I875)/I875)&lt;=2*IFERROR(VLOOKUP(G875,$AJ7:AK9,2,FALSE),0.005),"Mineur","Majeur"))))</f>
        <v/>
      </c>
    </row>
    <row r="876" spans="12:19" x14ac:dyDescent="0.25">
      <c r="L876" t="str">
        <f t="shared" si="65"/>
        <v/>
      </c>
      <c r="M876" t="str">
        <f>IF(AND(ISNUMBER(J876),ISNUMBER(K876)),IF(ABS(K876-J876)&lt;=MAX($AH3,ABS($AH4*I876)),"Concordant","Divergent"),"")</f>
        <v/>
      </c>
      <c r="O876" t="str">
        <f t="shared" si="66"/>
        <v/>
      </c>
      <c r="P876" t="str">
        <f t="shared" si="67"/>
        <v/>
      </c>
      <c r="Q876" t="str">
        <f t="shared" si="68"/>
        <v/>
      </c>
      <c r="R876" t="str">
        <f t="shared" si="69"/>
        <v/>
      </c>
      <c r="S876" t="str">
        <f>IF(OR(O876="",I876=""),"",IF(I876=0,IF(O876=0,"OK","Majeur"),IF(ABS((O876-I876)/I876)&lt;=IFERROR(VLOOKUP(G876,$AJ7:AK9,2,FALSE),0.005),"OK",IF(ABS((O876-I876)/I876)&lt;=2*IFERROR(VLOOKUP(G876,$AJ7:AK9,2,FALSE),0.005),"Mineur","Majeur"))))</f>
        <v/>
      </c>
    </row>
    <row r="877" spans="12:19" x14ac:dyDescent="0.25">
      <c r="L877" t="str">
        <f t="shared" si="65"/>
        <v/>
      </c>
      <c r="M877" t="str">
        <f>IF(AND(ISNUMBER(J877),ISNUMBER(K877)),IF(ABS(K877-J877)&lt;=MAX($AH3,ABS($AH4*I877)),"Concordant","Divergent"),"")</f>
        <v/>
      </c>
      <c r="O877" t="str">
        <f t="shared" si="66"/>
        <v/>
      </c>
      <c r="P877" t="str">
        <f t="shared" si="67"/>
        <v/>
      </c>
      <c r="Q877" t="str">
        <f t="shared" si="68"/>
        <v/>
      </c>
      <c r="R877" t="str">
        <f t="shared" si="69"/>
        <v/>
      </c>
      <c r="S877" t="str">
        <f>IF(OR(O877="",I877=""),"",IF(I877=0,IF(O877=0,"OK","Majeur"),IF(ABS((O877-I877)/I877)&lt;=IFERROR(VLOOKUP(G877,$AJ7:AK9,2,FALSE),0.005),"OK",IF(ABS((O877-I877)/I877)&lt;=2*IFERROR(VLOOKUP(G877,$AJ7:AK9,2,FALSE),0.005),"Mineur","Majeur"))))</f>
        <v/>
      </c>
    </row>
    <row r="878" spans="12:19" x14ac:dyDescent="0.25">
      <c r="L878" t="str">
        <f t="shared" si="65"/>
        <v/>
      </c>
      <c r="M878" t="str">
        <f>IF(AND(ISNUMBER(J878),ISNUMBER(K878)),IF(ABS(K878-J878)&lt;=MAX($AH3,ABS($AH4*I878)),"Concordant","Divergent"),"")</f>
        <v/>
      </c>
      <c r="O878" t="str">
        <f t="shared" si="66"/>
        <v/>
      </c>
      <c r="P878" t="str">
        <f t="shared" si="67"/>
        <v/>
      </c>
      <c r="Q878" t="str">
        <f t="shared" si="68"/>
        <v/>
      </c>
      <c r="R878" t="str">
        <f t="shared" si="69"/>
        <v/>
      </c>
      <c r="S878" t="str">
        <f>IF(OR(O878="",I878=""),"",IF(I878=0,IF(O878=0,"OK","Majeur"),IF(ABS((O878-I878)/I878)&lt;=IFERROR(VLOOKUP(G878,$AJ7:AK9,2,FALSE),0.005),"OK",IF(ABS((O878-I878)/I878)&lt;=2*IFERROR(VLOOKUP(G878,$AJ7:AK9,2,FALSE),0.005),"Mineur","Majeur"))))</f>
        <v/>
      </c>
    </row>
    <row r="879" spans="12:19" x14ac:dyDescent="0.25">
      <c r="L879" t="str">
        <f t="shared" si="65"/>
        <v/>
      </c>
      <c r="M879" t="str">
        <f>IF(AND(ISNUMBER(J879),ISNUMBER(K879)),IF(ABS(K879-J879)&lt;=MAX($AH3,ABS($AH4*I879)),"Concordant","Divergent"),"")</f>
        <v/>
      </c>
      <c r="O879" t="str">
        <f t="shared" si="66"/>
        <v/>
      </c>
      <c r="P879" t="str">
        <f t="shared" si="67"/>
        <v/>
      </c>
      <c r="Q879" t="str">
        <f t="shared" si="68"/>
        <v/>
      </c>
      <c r="R879" t="str">
        <f t="shared" si="69"/>
        <v/>
      </c>
      <c r="S879" t="str">
        <f>IF(OR(O879="",I879=""),"",IF(I879=0,IF(O879=0,"OK","Majeur"),IF(ABS((O879-I879)/I879)&lt;=IFERROR(VLOOKUP(G879,$AJ7:AK9,2,FALSE),0.005),"OK",IF(ABS((O879-I879)/I879)&lt;=2*IFERROR(VLOOKUP(G879,$AJ7:AK9,2,FALSE),0.005),"Mineur","Majeur"))))</f>
        <v/>
      </c>
    </row>
    <row r="880" spans="12:19" x14ac:dyDescent="0.25">
      <c r="L880" t="str">
        <f t="shared" si="65"/>
        <v/>
      </c>
      <c r="M880" t="str">
        <f>IF(AND(ISNUMBER(J880),ISNUMBER(K880)),IF(ABS(K880-J880)&lt;=MAX($AH3,ABS($AH4*I880)),"Concordant","Divergent"),"")</f>
        <v/>
      </c>
      <c r="O880" t="str">
        <f t="shared" si="66"/>
        <v/>
      </c>
      <c r="P880" t="str">
        <f t="shared" si="67"/>
        <v/>
      </c>
      <c r="Q880" t="str">
        <f t="shared" si="68"/>
        <v/>
      </c>
      <c r="R880" t="str">
        <f t="shared" si="69"/>
        <v/>
      </c>
      <c r="S880" t="str">
        <f>IF(OR(O880="",I880=""),"",IF(I880=0,IF(O880=0,"OK","Majeur"),IF(ABS((O880-I880)/I880)&lt;=IFERROR(VLOOKUP(G880,$AJ7:AK9,2,FALSE),0.005),"OK",IF(ABS((O880-I880)/I880)&lt;=2*IFERROR(VLOOKUP(G880,$AJ7:AK9,2,FALSE),0.005),"Mineur","Majeur"))))</f>
        <v/>
      </c>
    </row>
    <row r="881" spans="12:19" x14ac:dyDescent="0.25">
      <c r="L881" t="str">
        <f t="shared" si="65"/>
        <v/>
      </c>
      <c r="M881" t="str">
        <f>IF(AND(ISNUMBER(J881),ISNUMBER(K881)),IF(ABS(K881-J881)&lt;=MAX($AH3,ABS($AH4*I881)),"Concordant","Divergent"),"")</f>
        <v/>
      </c>
      <c r="O881" t="str">
        <f t="shared" si="66"/>
        <v/>
      </c>
      <c r="P881" t="str">
        <f t="shared" si="67"/>
        <v/>
      </c>
      <c r="Q881" t="str">
        <f t="shared" si="68"/>
        <v/>
      </c>
      <c r="R881" t="str">
        <f t="shared" si="69"/>
        <v/>
      </c>
      <c r="S881" t="str">
        <f>IF(OR(O881="",I881=""),"",IF(I881=0,IF(O881=0,"OK","Majeur"),IF(ABS((O881-I881)/I881)&lt;=IFERROR(VLOOKUP(G881,$AJ7:AK9,2,FALSE),0.005),"OK",IF(ABS((O881-I881)/I881)&lt;=2*IFERROR(VLOOKUP(G881,$AJ7:AK9,2,FALSE),0.005),"Mineur","Majeur"))))</f>
        <v/>
      </c>
    </row>
    <row r="882" spans="12:19" x14ac:dyDescent="0.25">
      <c r="L882" t="str">
        <f t="shared" si="65"/>
        <v/>
      </c>
      <c r="M882" t="str">
        <f>IF(AND(ISNUMBER(J882),ISNUMBER(K882)),IF(ABS(K882-J882)&lt;=MAX($AH3,ABS($AH4*I882)),"Concordant","Divergent"),"")</f>
        <v/>
      </c>
      <c r="O882" t="str">
        <f t="shared" si="66"/>
        <v/>
      </c>
      <c r="P882" t="str">
        <f t="shared" si="67"/>
        <v/>
      </c>
      <c r="Q882" t="str">
        <f t="shared" si="68"/>
        <v/>
      </c>
      <c r="R882" t="str">
        <f t="shared" si="69"/>
        <v/>
      </c>
      <c r="S882" t="str">
        <f>IF(OR(O882="",I882=""),"",IF(I882=0,IF(O882=0,"OK","Majeur"),IF(ABS((O882-I882)/I882)&lt;=IFERROR(VLOOKUP(G882,$AJ7:AK9,2,FALSE),0.005),"OK",IF(ABS((O882-I882)/I882)&lt;=2*IFERROR(VLOOKUP(G882,$AJ7:AK9,2,FALSE),0.005),"Mineur","Majeur"))))</f>
        <v/>
      </c>
    </row>
    <row r="883" spans="12:19" x14ac:dyDescent="0.25">
      <c r="L883" t="str">
        <f t="shared" si="65"/>
        <v/>
      </c>
      <c r="M883" t="str">
        <f>IF(AND(ISNUMBER(J883),ISNUMBER(K883)),IF(ABS(K883-J883)&lt;=MAX($AH3,ABS($AH4*I883)),"Concordant","Divergent"),"")</f>
        <v/>
      </c>
      <c r="O883" t="str">
        <f t="shared" si="66"/>
        <v/>
      </c>
      <c r="P883" t="str">
        <f t="shared" si="67"/>
        <v/>
      </c>
      <c r="Q883" t="str">
        <f t="shared" si="68"/>
        <v/>
      </c>
      <c r="R883" t="str">
        <f t="shared" si="69"/>
        <v/>
      </c>
      <c r="S883" t="str">
        <f>IF(OR(O883="",I883=""),"",IF(I883=0,IF(O883=0,"OK","Majeur"),IF(ABS((O883-I883)/I883)&lt;=IFERROR(VLOOKUP(G883,$AJ7:AK9,2,FALSE),0.005),"OK",IF(ABS((O883-I883)/I883)&lt;=2*IFERROR(VLOOKUP(G883,$AJ7:AK9,2,FALSE),0.005),"Mineur","Majeur"))))</f>
        <v/>
      </c>
    </row>
    <row r="884" spans="12:19" x14ac:dyDescent="0.25">
      <c r="L884" t="str">
        <f t="shared" si="65"/>
        <v/>
      </c>
      <c r="M884" t="str">
        <f>IF(AND(ISNUMBER(J884),ISNUMBER(K884)),IF(ABS(K884-J884)&lt;=MAX($AH3,ABS($AH4*I884)),"Concordant","Divergent"),"")</f>
        <v/>
      </c>
      <c r="O884" t="str">
        <f t="shared" si="66"/>
        <v/>
      </c>
      <c r="P884" t="str">
        <f t="shared" si="67"/>
        <v/>
      </c>
      <c r="Q884" t="str">
        <f t="shared" si="68"/>
        <v/>
      </c>
      <c r="R884" t="str">
        <f t="shared" si="69"/>
        <v/>
      </c>
      <c r="S884" t="str">
        <f>IF(OR(O884="",I884=""),"",IF(I884=0,IF(O884=0,"OK","Majeur"),IF(ABS((O884-I884)/I884)&lt;=IFERROR(VLOOKUP(G884,$AJ7:AK9,2,FALSE),0.005),"OK",IF(ABS((O884-I884)/I884)&lt;=2*IFERROR(VLOOKUP(G884,$AJ7:AK9,2,FALSE),0.005),"Mineur","Majeur"))))</f>
        <v/>
      </c>
    </row>
    <row r="885" spans="12:19" x14ac:dyDescent="0.25">
      <c r="L885" t="str">
        <f t="shared" si="65"/>
        <v/>
      </c>
      <c r="M885" t="str">
        <f>IF(AND(ISNUMBER(J885),ISNUMBER(K885)),IF(ABS(K885-J885)&lt;=MAX($AH3,ABS($AH4*I885)),"Concordant","Divergent"),"")</f>
        <v/>
      </c>
      <c r="O885" t="str">
        <f t="shared" si="66"/>
        <v/>
      </c>
      <c r="P885" t="str">
        <f t="shared" si="67"/>
        <v/>
      </c>
      <c r="Q885" t="str">
        <f t="shared" si="68"/>
        <v/>
      </c>
      <c r="R885" t="str">
        <f t="shared" si="69"/>
        <v/>
      </c>
      <c r="S885" t="str">
        <f>IF(OR(O885="",I885=""),"",IF(I885=0,IF(O885=0,"OK","Majeur"),IF(ABS((O885-I885)/I885)&lt;=IFERROR(VLOOKUP(G885,$AJ7:AK9,2,FALSE),0.005),"OK",IF(ABS((O885-I885)/I885)&lt;=2*IFERROR(VLOOKUP(G885,$AJ7:AK9,2,FALSE),0.005),"Mineur","Majeur"))))</f>
        <v/>
      </c>
    </row>
    <row r="886" spans="12:19" x14ac:dyDescent="0.25">
      <c r="L886" t="str">
        <f t="shared" si="65"/>
        <v/>
      </c>
      <c r="M886" t="str">
        <f>IF(AND(ISNUMBER(J886),ISNUMBER(K886)),IF(ABS(K886-J886)&lt;=MAX($AH3,ABS($AH4*I886)),"Concordant","Divergent"),"")</f>
        <v/>
      </c>
      <c r="O886" t="str">
        <f t="shared" si="66"/>
        <v/>
      </c>
      <c r="P886" t="str">
        <f t="shared" si="67"/>
        <v/>
      </c>
      <c r="Q886" t="str">
        <f t="shared" si="68"/>
        <v/>
      </c>
      <c r="R886" t="str">
        <f t="shared" si="69"/>
        <v/>
      </c>
      <c r="S886" t="str">
        <f>IF(OR(O886="",I886=""),"",IF(I886=0,IF(O886=0,"OK","Majeur"),IF(ABS((O886-I886)/I886)&lt;=IFERROR(VLOOKUP(G886,$AJ7:AK9,2,FALSE),0.005),"OK",IF(ABS((O886-I886)/I886)&lt;=2*IFERROR(VLOOKUP(G886,$AJ7:AK9,2,FALSE),0.005),"Mineur","Majeur"))))</f>
        <v/>
      </c>
    </row>
    <row r="887" spans="12:19" x14ac:dyDescent="0.25">
      <c r="L887" t="str">
        <f t="shared" si="65"/>
        <v/>
      </c>
      <c r="M887" t="str">
        <f>IF(AND(ISNUMBER(J887),ISNUMBER(K887)),IF(ABS(K887-J887)&lt;=MAX($AH3,ABS($AH4*I887)),"Concordant","Divergent"),"")</f>
        <v/>
      </c>
      <c r="O887" t="str">
        <f t="shared" si="66"/>
        <v/>
      </c>
      <c r="P887" t="str">
        <f t="shared" si="67"/>
        <v/>
      </c>
      <c r="Q887" t="str">
        <f t="shared" si="68"/>
        <v/>
      </c>
      <c r="R887" t="str">
        <f t="shared" si="69"/>
        <v/>
      </c>
      <c r="S887" t="str">
        <f>IF(OR(O887="",I887=""),"",IF(I887=0,IF(O887=0,"OK","Majeur"),IF(ABS((O887-I887)/I887)&lt;=IFERROR(VLOOKUP(G887,$AJ7:AK9,2,FALSE),0.005),"OK",IF(ABS((O887-I887)/I887)&lt;=2*IFERROR(VLOOKUP(G887,$AJ7:AK9,2,FALSE),0.005),"Mineur","Majeur"))))</f>
        <v/>
      </c>
    </row>
    <row r="888" spans="12:19" x14ac:dyDescent="0.25">
      <c r="L888" t="str">
        <f t="shared" si="65"/>
        <v/>
      </c>
      <c r="M888" t="str">
        <f>IF(AND(ISNUMBER(J888),ISNUMBER(K888)),IF(ABS(K888-J888)&lt;=MAX($AH3,ABS($AH4*I888)),"Concordant","Divergent"),"")</f>
        <v/>
      </c>
      <c r="O888" t="str">
        <f t="shared" si="66"/>
        <v/>
      </c>
      <c r="P888" t="str">
        <f t="shared" si="67"/>
        <v/>
      </c>
      <c r="Q888" t="str">
        <f t="shared" si="68"/>
        <v/>
      </c>
      <c r="R888" t="str">
        <f t="shared" si="69"/>
        <v/>
      </c>
      <c r="S888" t="str">
        <f>IF(OR(O888="",I888=""),"",IF(I888=0,IF(O888=0,"OK","Majeur"),IF(ABS((O888-I888)/I888)&lt;=IFERROR(VLOOKUP(G888,$AJ7:AK9,2,FALSE),0.005),"OK",IF(ABS((O888-I888)/I888)&lt;=2*IFERROR(VLOOKUP(G888,$AJ7:AK9,2,FALSE),0.005),"Mineur","Majeur"))))</f>
        <v/>
      </c>
    </row>
    <row r="889" spans="12:19" x14ac:dyDescent="0.25">
      <c r="L889" t="str">
        <f t="shared" si="65"/>
        <v/>
      </c>
      <c r="M889" t="str">
        <f>IF(AND(ISNUMBER(J889),ISNUMBER(K889)),IF(ABS(K889-J889)&lt;=MAX($AH3,ABS($AH4*I889)),"Concordant","Divergent"),"")</f>
        <v/>
      </c>
      <c r="O889" t="str">
        <f t="shared" si="66"/>
        <v/>
      </c>
      <c r="P889" t="str">
        <f t="shared" si="67"/>
        <v/>
      </c>
      <c r="Q889" t="str">
        <f t="shared" si="68"/>
        <v/>
      </c>
      <c r="R889" t="str">
        <f t="shared" si="69"/>
        <v/>
      </c>
      <c r="S889" t="str">
        <f>IF(OR(O889="",I889=""),"",IF(I889=0,IF(O889=0,"OK","Majeur"),IF(ABS((O889-I889)/I889)&lt;=IFERROR(VLOOKUP(G889,$AJ7:AK9,2,FALSE),0.005),"OK",IF(ABS((O889-I889)/I889)&lt;=2*IFERROR(VLOOKUP(G889,$AJ7:AK9,2,FALSE),0.005),"Mineur","Majeur"))))</f>
        <v/>
      </c>
    </row>
    <row r="890" spans="12:19" x14ac:dyDescent="0.25">
      <c r="L890" t="str">
        <f t="shared" si="65"/>
        <v/>
      </c>
      <c r="M890" t="str">
        <f>IF(AND(ISNUMBER(J890),ISNUMBER(K890)),IF(ABS(K890-J890)&lt;=MAX($AH3,ABS($AH4*I890)),"Concordant","Divergent"),"")</f>
        <v/>
      </c>
      <c r="O890" t="str">
        <f t="shared" si="66"/>
        <v/>
      </c>
      <c r="P890" t="str">
        <f t="shared" si="67"/>
        <v/>
      </c>
      <c r="Q890" t="str">
        <f t="shared" si="68"/>
        <v/>
      </c>
      <c r="R890" t="str">
        <f t="shared" si="69"/>
        <v/>
      </c>
      <c r="S890" t="str">
        <f>IF(OR(O890="",I890=""),"",IF(I890=0,IF(O890=0,"OK","Majeur"),IF(ABS((O890-I890)/I890)&lt;=IFERROR(VLOOKUP(G890,$AJ7:AK9,2,FALSE),0.005),"OK",IF(ABS((O890-I890)/I890)&lt;=2*IFERROR(VLOOKUP(G890,$AJ7:AK9,2,FALSE),0.005),"Mineur","Majeur"))))</f>
        <v/>
      </c>
    </row>
    <row r="891" spans="12:19" x14ac:dyDescent="0.25">
      <c r="L891" t="str">
        <f t="shared" si="65"/>
        <v/>
      </c>
      <c r="M891" t="str">
        <f>IF(AND(ISNUMBER(J891),ISNUMBER(K891)),IF(ABS(K891-J891)&lt;=MAX($AH3,ABS($AH4*I891)),"Concordant","Divergent"),"")</f>
        <v/>
      </c>
      <c r="O891" t="str">
        <f t="shared" si="66"/>
        <v/>
      </c>
      <c r="P891" t="str">
        <f t="shared" si="67"/>
        <v/>
      </c>
      <c r="Q891" t="str">
        <f t="shared" si="68"/>
        <v/>
      </c>
      <c r="R891" t="str">
        <f t="shared" si="69"/>
        <v/>
      </c>
      <c r="S891" t="str">
        <f>IF(OR(O891="",I891=""),"",IF(I891=0,IF(O891=0,"OK","Majeur"),IF(ABS((O891-I891)/I891)&lt;=IFERROR(VLOOKUP(G891,$AJ7:AK9,2,FALSE),0.005),"OK",IF(ABS((O891-I891)/I891)&lt;=2*IFERROR(VLOOKUP(G891,$AJ7:AK9,2,FALSE),0.005),"Mineur","Majeur"))))</f>
        <v/>
      </c>
    </row>
    <row r="892" spans="12:19" x14ac:dyDescent="0.25">
      <c r="L892" t="str">
        <f t="shared" si="65"/>
        <v/>
      </c>
      <c r="M892" t="str">
        <f>IF(AND(ISNUMBER(J892),ISNUMBER(K892)),IF(ABS(K892-J892)&lt;=MAX($AH3,ABS($AH4*I892)),"Concordant","Divergent"),"")</f>
        <v/>
      </c>
      <c r="O892" t="str">
        <f t="shared" si="66"/>
        <v/>
      </c>
      <c r="P892" t="str">
        <f t="shared" si="67"/>
        <v/>
      </c>
      <c r="Q892" t="str">
        <f t="shared" si="68"/>
        <v/>
      </c>
      <c r="R892" t="str">
        <f t="shared" si="69"/>
        <v/>
      </c>
      <c r="S892" t="str">
        <f>IF(OR(O892="",I892=""),"",IF(I892=0,IF(O892=0,"OK","Majeur"),IF(ABS((O892-I892)/I892)&lt;=IFERROR(VLOOKUP(G892,$AJ7:AK9,2,FALSE),0.005),"OK",IF(ABS((O892-I892)/I892)&lt;=2*IFERROR(VLOOKUP(G892,$AJ7:AK9,2,FALSE),0.005),"Mineur","Majeur"))))</f>
        <v/>
      </c>
    </row>
    <row r="893" spans="12:19" x14ac:dyDescent="0.25">
      <c r="L893" t="str">
        <f t="shared" si="65"/>
        <v/>
      </c>
      <c r="M893" t="str">
        <f>IF(AND(ISNUMBER(J893),ISNUMBER(K893)),IF(ABS(K893-J893)&lt;=MAX($AH3,ABS($AH4*I893)),"Concordant","Divergent"),"")</f>
        <v/>
      </c>
      <c r="O893" t="str">
        <f t="shared" si="66"/>
        <v/>
      </c>
      <c r="P893" t="str">
        <f t="shared" si="67"/>
        <v/>
      </c>
      <c r="Q893" t="str">
        <f t="shared" si="68"/>
        <v/>
      </c>
      <c r="R893" t="str">
        <f t="shared" si="69"/>
        <v/>
      </c>
      <c r="S893" t="str">
        <f>IF(OR(O893="",I893=""),"",IF(I893=0,IF(O893=0,"OK","Majeur"),IF(ABS((O893-I893)/I893)&lt;=IFERROR(VLOOKUP(G893,$AJ7:AK9,2,FALSE),0.005),"OK",IF(ABS((O893-I893)/I893)&lt;=2*IFERROR(VLOOKUP(G893,$AJ7:AK9,2,FALSE),0.005),"Mineur","Majeur"))))</f>
        <v/>
      </c>
    </row>
    <row r="894" spans="12:19" x14ac:dyDescent="0.25">
      <c r="L894" t="str">
        <f t="shared" si="65"/>
        <v/>
      </c>
      <c r="M894" t="str">
        <f>IF(AND(ISNUMBER(J894),ISNUMBER(K894)),IF(ABS(K894-J894)&lt;=MAX($AH3,ABS($AH4*I894)),"Concordant","Divergent"),"")</f>
        <v/>
      </c>
      <c r="O894" t="str">
        <f t="shared" si="66"/>
        <v/>
      </c>
      <c r="P894" t="str">
        <f t="shared" si="67"/>
        <v/>
      </c>
      <c r="Q894" t="str">
        <f t="shared" si="68"/>
        <v/>
      </c>
      <c r="R894" t="str">
        <f t="shared" si="69"/>
        <v/>
      </c>
      <c r="S894" t="str">
        <f>IF(OR(O894="",I894=""),"",IF(I894=0,IF(O894=0,"OK","Majeur"),IF(ABS((O894-I894)/I894)&lt;=IFERROR(VLOOKUP(G894,$AJ7:AK9,2,FALSE),0.005),"OK",IF(ABS((O894-I894)/I894)&lt;=2*IFERROR(VLOOKUP(G894,$AJ7:AK9,2,FALSE),0.005),"Mineur","Majeur"))))</f>
        <v/>
      </c>
    </row>
    <row r="895" spans="12:19" x14ac:dyDescent="0.25">
      <c r="L895" t="str">
        <f t="shared" si="65"/>
        <v/>
      </c>
      <c r="M895" t="str">
        <f>IF(AND(ISNUMBER(J895),ISNUMBER(K895)),IF(ABS(K895-J895)&lt;=MAX($AH3,ABS($AH4*I895)),"Concordant","Divergent"),"")</f>
        <v/>
      </c>
      <c r="O895" t="str">
        <f t="shared" si="66"/>
        <v/>
      </c>
      <c r="P895" t="str">
        <f t="shared" si="67"/>
        <v/>
      </c>
      <c r="Q895" t="str">
        <f t="shared" si="68"/>
        <v/>
      </c>
      <c r="R895" t="str">
        <f t="shared" si="69"/>
        <v/>
      </c>
      <c r="S895" t="str">
        <f>IF(OR(O895="",I895=""),"",IF(I895=0,IF(O895=0,"OK","Majeur"),IF(ABS((O895-I895)/I895)&lt;=IFERROR(VLOOKUP(G895,$AJ7:AK9,2,FALSE),0.005),"OK",IF(ABS((O895-I895)/I895)&lt;=2*IFERROR(VLOOKUP(G895,$AJ7:AK9,2,FALSE),0.005),"Mineur","Majeur"))))</f>
        <v/>
      </c>
    </row>
    <row r="896" spans="12:19" x14ac:dyDescent="0.25">
      <c r="L896" t="str">
        <f t="shared" si="65"/>
        <v/>
      </c>
      <c r="M896" t="str">
        <f>IF(AND(ISNUMBER(J896),ISNUMBER(K896)),IF(ABS(K896-J896)&lt;=MAX($AH3,ABS($AH4*I896)),"Concordant","Divergent"),"")</f>
        <v/>
      </c>
      <c r="O896" t="str">
        <f t="shared" si="66"/>
        <v/>
      </c>
      <c r="P896" t="str">
        <f t="shared" si="67"/>
        <v/>
      </c>
      <c r="Q896" t="str">
        <f t="shared" si="68"/>
        <v/>
      </c>
      <c r="R896" t="str">
        <f t="shared" si="69"/>
        <v/>
      </c>
      <c r="S896" t="str">
        <f>IF(OR(O896="",I896=""),"",IF(I896=0,IF(O896=0,"OK","Majeur"),IF(ABS((O896-I896)/I896)&lt;=IFERROR(VLOOKUP(G896,$AJ7:AK9,2,FALSE),0.005),"OK",IF(ABS((O896-I896)/I896)&lt;=2*IFERROR(VLOOKUP(G896,$AJ7:AK9,2,FALSE),0.005),"Mineur","Majeur"))))</f>
        <v/>
      </c>
    </row>
    <row r="897" spans="12:19" x14ac:dyDescent="0.25">
      <c r="L897" t="str">
        <f t="shared" si="65"/>
        <v/>
      </c>
      <c r="M897" t="str">
        <f>IF(AND(ISNUMBER(J897),ISNUMBER(K897)),IF(ABS(K897-J897)&lt;=MAX($AH3,ABS($AH4*I897)),"Concordant","Divergent"),"")</f>
        <v/>
      </c>
      <c r="O897" t="str">
        <f t="shared" si="66"/>
        <v/>
      </c>
      <c r="P897" t="str">
        <f t="shared" si="67"/>
        <v/>
      </c>
      <c r="Q897" t="str">
        <f t="shared" si="68"/>
        <v/>
      </c>
      <c r="R897" t="str">
        <f t="shared" si="69"/>
        <v/>
      </c>
      <c r="S897" t="str">
        <f>IF(OR(O897="",I897=""),"",IF(I897=0,IF(O897=0,"OK","Majeur"),IF(ABS((O897-I897)/I897)&lt;=IFERROR(VLOOKUP(G897,$AJ7:AK9,2,FALSE),0.005),"OK",IF(ABS((O897-I897)/I897)&lt;=2*IFERROR(VLOOKUP(G897,$AJ7:AK9,2,FALSE),0.005),"Mineur","Majeur"))))</f>
        <v/>
      </c>
    </row>
    <row r="898" spans="12:19" x14ac:dyDescent="0.25">
      <c r="L898" t="str">
        <f t="shared" si="65"/>
        <v/>
      </c>
      <c r="M898" t="str">
        <f>IF(AND(ISNUMBER(J898),ISNUMBER(K898)),IF(ABS(K898-J898)&lt;=MAX($AH3,ABS($AH4*I898)),"Concordant","Divergent"),"")</f>
        <v/>
      </c>
      <c r="O898" t="str">
        <f t="shared" si="66"/>
        <v/>
      </c>
      <c r="P898" t="str">
        <f t="shared" si="67"/>
        <v/>
      </c>
      <c r="Q898" t="str">
        <f t="shared" si="68"/>
        <v/>
      </c>
      <c r="R898" t="str">
        <f t="shared" si="69"/>
        <v/>
      </c>
      <c r="S898" t="str">
        <f>IF(OR(O898="",I898=""),"",IF(I898=0,IF(O898=0,"OK","Majeur"),IF(ABS((O898-I898)/I898)&lt;=IFERROR(VLOOKUP(G898,$AJ7:AK9,2,FALSE),0.005),"OK",IF(ABS((O898-I898)/I898)&lt;=2*IFERROR(VLOOKUP(G898,$AJ7:AK9,2,FALSE),0.005),"Mineur","Majeur"))))</f>
        <v/>
      </c>
    </row>
    <row r="899" spans="12:19" x14ac:dyDescent="0.25">
      <c r="L899" t="str">
        <f t="shared" ref="L899:L962" si="70">IF(AND(ISNUMBER(J899),ISNUMBER(K899)),K899-J899,"")</f>
        <v/>
      </c>
      <c r="M899" t="str">
        <f>IF(AND(ISNUMBER(J899),ISNUMBER(K899)),IF(ABS(K899-J899)&lt;=MAX($AH3,ABS($AH4*I899)),"Concordant","Divergent"),"")</f>
        <v/>
      </c>
      <c r="O899" t="str">
        <f t="shared" ref="O899:O962" si="71">IF(AND(ISNUMBER(J899),ISNUMBER(K899)),IF(M899="Concordant",ROUND(AVERAGE(J899,K899),3),IF(NOT(ISBLANK(N899)),N899,"")),IF(NOT(ISBLANK(N899)),N899,""))</f>
        <v/>
      </c>
      <c r="P899" t="str">
        <f t="shared" ref="P899:P962" si="72">IF(ISNUMBER(O899),O899-I899,"")</f>
        <v/>
      </c>
      <c r="Q899" t="str">
        <f t="shared" ref="Q899:Q962" si="73">IF(AND(ISNUMBER(P899),I899&lt;&gt;0),P899/I899,IF(AND(I899=0,ISNUMBER(O899)),1,""))</f>
        <v/>
      </c>
      <c r="R899" t="str">
        <f t="shared" ref="R899:R962" si="74">IF(ISNUMBER(P899),P899*H899,"")</f>
        <v/>
      </c>
      <c r="S899" t="str">
        <f>IF(OR(O899="",I899=""),"",IF(I899=0,IF(O899=0,"OK","Majeur"),IF(ABS((O899-I899)/I899)&lt;=IFERROR(VLOOKUP(G899,$AJ7:AK9,2,FALSE),0.005),"OK",IF(ABS((O899-I899)/I899)&lt;=2*IFERROR(VLOOKUP(G899,$AJ7:AK9,2,FALSE),0.005),"Mineur","Majeur"))))</f>
        <v/>
      </c>
    </row>
    <row r="900" spans="12:19" x14ac:dyDescent="0.25">
      <c r="L900" t="str">
        <f t="shared" si="70"/>
        <v/>
      </c>
      <c r="M900" t="str">
        <f>IF(AND(ISNUMBER(J900),ISNUMBER(K900)),IF(ABS(K900-J900)&lt;=MAX($AH3,ABS($AH4*I900)),"Concordant","Divergent"),"")</f>
        <v/>
      </c>
      <c r="O900" t="str">
        <f t="shared" si="71"/>
        <v/>
      </c>
      <c r="P900" t="str">
        <f t="shared" si="72"/>
        <v/>
      </c>
      <c r="Q900" t="str">
        <f t="shared" si="73"/>
        <v/>
      </c>
      <c r="R900" t="str">
        <f t="shared" si="74"/>
        <v/>
      </c>
      <c r="S900" t="str">
        <f>IF(OR(O900="",I900=""),"",IF(I900=0,IF(O900=0,"OK","Majeur"),IF(ABS((O900-I900)/I900)&lt;=IFERROR(VLOOKUP(G900,$AJ7:AK9,2,FALSE),0.005),"OK",IF(ABS((O900-I900)/I900)&lt;=2*IFERROR(VLOOKUP(G900,$AJ7:AK9,2,FALSE),0.005),"Mineur","Majeur"))))</f>
        <v/>
      </c>
    </row>
    <row r="901" spans="12:19" x14ac:dyDescent="0.25">
      <c r="L901" t="str">
        <f t="shared" si="70"/>
        <v/>
      </c>
      <c r="M901" t="str">
        <f>IF(AND(ISNUMBER(J901),ISNUMBER(K901)),IF(ABS(K901-J901)&lt;=MAX($AH3,ABS($AH4*I901)),"Concordant","Divergent"),"")</f>
        <v/>
      </c>
      <c r="O901" t="str">
        <f t="shared" si="71"/>
        <v/>
      </c>
      <c r="P901" t="str">
        <f t="shared" si="72"/>
        <v/>
      </c>
      <c r="Q901" t="str">
        <f t="shared" si="73"/>
        <v/>
      </c>
      <c r="R901" t="str">
        <f t="shared" si="74"/>
        <v/>
      </c>
      <c r="S901" t="str">
        <f>IF(OR(O901="",I901=""),"",IF(I901=0,IF(O901=0,"OK","Majeur"),IF(ABS((O901-I901)/I901)&lt;=IFERROR(VLOOKUP(G901,$AJ7:AK9,2,FALSE),0.005),"OK",IF(ABS((O901-I901)/I901)&lt;=2*IFERROR(VLOOKUP(G901,$AJ7:AK9,2,FALSE),0.005),"Mineur","Majeur"))))</f>
        <v/>
      </c>
    </row>
    <row r="902" spans="12:19" x14ac:dyDescent="0.25">
      <c r="L902" t="str">
        <f t="shared" si="70"/>
        <v/>
      </c>
      <c r="M902" t="str">
        <f>IF(AND(ISNUMBER(J902),ISNUMBER(K902)),IF(ABS(K902-J902)&lt;=MAX($AH3,ABS($AH4*I902)),"Concordant","Divergent"),"")</f>
        <v/>
      </c>
      <c r="O902" t="str">
        <f t="shared" si="71"/>
        <v/>
      </c>
      <c r="P902" t="str">
        <f t="shared" si="72"/>
        <v/>
      </c>
      <c r="Q902" t="str">
        <f t="shared" si="73"/>
        <v/>
      </c>
      <c r="R902" t="str">
        <f t="shared" si="74"/>
        <v/>
      </c>
      <c r="S902" t="str">
        <f>IF(OR(O902="",I902=""),"",IF(I902=0,IF(O902=0,"OK","Majeur"),IF(ABS((O902-I902)/I902)&lt;=IFERROR(VLOOKUP(G902,$AJ7:AK9,2,FALSE),0.005),"OK",IF(ABS((O902-I902)/I902)&lt;=2*IFERROR(VLOOKUP(G902,$AJ7:AK9,2,FALSE),0.005),"Mineur","Majeur"))))</f>
        <v/>
      </c>
    </row>
    <row r="903" spans="12:19" x14ac:dyDescent="0.25">
      <c r="L903" t="str">
        <f t="shared" si="70"/>
        <v/>
      </c>
      <c r="M903" t="str">
        <f>IF(AND(ISNUMBER(J903),ISNUMBER(K903)),IF(ABS(K903-J903)&lt;=MAX($AH3,ABS($AH4*I903)),"Concordant","Divergent"),"")</f>
        <v/>
      </c>
      <c r="O903" t="str">
        <f t="shared" si="71"/>
        <v/>
      </c>
      <c r="P903" t="str">
        <f t="shared" si="72"/>
        <v/>
      </c>
      <c r="Q903" t="str">
        <f t="shared" si="73"/>
        <v/>
      </c>
      <c r="R903" t="str">
        <f t="shared" si="74"/>
        <v/>
      </c>
      <c r="S903" t="str">
        <f>IF(OR(O903="",I903=""),"",IF(I903=0,IF(O903=0,"OK","Majeur"),IF(ABS((O903-I903)/I903)&lt;=IFERROR(VLOOKUP(G903,$AJ7:AK9,2,FALSE),0.005),"OK",IF(ABS((O903-I903)/I903)&lt;=2*IFERROR(VLOOKUP(G903,$AJ7:AK9,2,FALSE),0.005),"Mineur","Majeur"))))</f>
        <v/>
      </c>
    </row>
    <row r="904" spans="12:19" x14ac:dyDescent="0.25">
      <c r="L904" t="str">
        <f t="shared" si="70"/>
        <v/>
      </c>
      <c r="M904" t="str">
        <f>IF(AND(ISNUMBER(J904),ISNUMBER(K904)),IF(ABS(K904-J904)&lt;=MAX($AH3,ABS($AH4*I904)),"Concordant","Divergent"),"")</f>
        <v/>
      </c>
      <c r="O904" t="str">
        <f t="shared" si="71"/>
        <v/>
      </c>
      <c r="P904" t="str">
        <f t="shared" si="72"/>
        <v/>
      </c>
      <c r="Q904" t="str">
        <f t="shared" si="73"/>
        <v/>
      </c>
      <c r="R904" t="str">
        <f t="shared" si="74"/>
        <v/>
      </c>
      <c r="S904" t="str">
        <f>IF(OR(O904="",I904=""),"",IF(I904=0,IF(O904=0,"OK","Majeur"),IF(ABS((O904-I904)/I904)&lt;=IFERROR(VLOOKUP(G904,$AJ7:AK9,2,FALSE),0.005),"OK",IF(ABS((O904-I904)/I904)&lt;=2*IFERROR(VLOOKUP(G904,$AJ7:AK9,2,FALSE),0.005),"Mineur","Majeur"))))</f>
        <v/>
      </c>
    </row>
    <row r="905" spans="12:19" x14ac:dyDescent="0.25">
      <c r="L905" t="str">
        <f t="shared" si="70"/>
        <v/>
      </c>
      <c r="M905" t="str">
        <f>IF(AND(ISNUMBER(J905),ISNUMBER(K905)),IF(ABS(K905-J905)&lt;=MAX($AH3,ABS($AH4*I905)),"Concordant","Divergent"),"")</f>
        <v/>
      </c>
      <c r="O905" t="str">
        <f t="shared" si="71"/>
        <v/>
      </c>
      <c r="P905" t="str">
        <f t="shared" si="72"/>
        <v/>
      </c>
      <c r="Q905" t="str">
        <f t="shared" si="73"/>
        <v/>
      </c>
      <c r="R905" t="str">
        <f t="shared" si="74"/>
        <v/>
      </c>
      <c r="S905" t="str">
        <f>IF(OR(O905="",I905=""),"",IF(I905=0,IF(O905=0,"OK","Majeur"),IF(ABS((O905-I905)/I905)&lt;=IFERROR(VLOOKUP(G905,$AJ7:AK9,2,FALSE),0.005),"OK",IF(ABS((O905-I905)/I905)&lt;=2*IFERROR(VLOOKUP(G905,$AJ7:AK9,2,FALSE),0.005),"Mineur","Majeur"))))</f>
        <v/>
      </c>
    </row>
    <row r="906" spans="12:19" x14ac:dyDescent="0.25">
      <c r="L906" t="str">
        <f t="shared" si="70"/>
        <v/>
      </c>
      <c r="M906" t="str">
        <f>IF(AND(ISNUMBER(J906),ISNUMBER(K906)),IF(ABS(K906-J906)&lt;=MAX($AH3,ABS($AH4*I906)),"Concordant","Divergent"),"")</f>
        <v/>
      </c>
      <c r="O906" t="str">
        <f t="shared" si="71"/>
        <v/>
      </c>
      <c r="P906" t="str">
        <f t="shared" si="72"/>
        <v/>
      </c>
      <c r="Q906" t="str">
        <f t="shared" si="73"/>
        <v/>
      </c>
      <c r="R906" t="str">
        <f t="shared" si="74"/>
        <v/>
      </c>
      <c r="S906" t="str">
        <f>IF(OR(O906="",I906=""),"",IF(I906=0,IF(O906=0,"OK","Majeur"),IF(ABS((O906-I906)/I906)&lt;=IFERROR(VLOOKUP(G906,$AJ7:AK9,2,FALSE),0.005),"OK",IF(ABS((O906-I906)/I906)&lt;=2*IFERROR(VLOOKUP(G906,$AJ7:AK9,2,FALSE),0.005),"Mineur","Majeur"))))</f>
        <v/>
      </c>
    </row>
    <row r="907" spans="12:19" x14ac:dyDescent="0.25">
      <c r="L907" t="str">
        <f t="shared" si="70"/>
        <v/>
      </c>
      <c r="M907" t="str">
        <f>IF(AND(ISNUMBER(J907),ISNUMBER(K907)),IF(ABS(K907-J907)&lt;=MAX($AH3,ABS($AH4*I907)),"Concordant","Divergent"),"")</f>
        <v/>
      </c>
      <c r="O907" t="str">
        <f t="shared" si="71"/>
        <v/>
      </c>
      <c r="P907" t="str">
        <f t="shared" si="72"/>
        <v/>
      </c>
      <c r="Q907" t="str">
        <f t="shared" si="73"/>
        <v/>
      </c>
      <c r="R907" t="str">
        <f t="shared" si="74"/>
        <v/>
      </c>
      <c r="S907" t="str">
        <f>IF(OR(O907="",I907=""),"",IF(I907=0,IF(O907=0,"OK","Majeur"),IF(ABS((O907-I907)/I907)&lt;=IFERROR(VLOOKUP(G907,$AJ7:AK9,2,FALSE),0.005),"OK",IF(ABS((O907-I907)/I907)&lt;=2*IFERROR(VLOOKUP(G907,$AJ7:AK9,2,FALSE),0.005),"Mineur","Majeur"))))</f>
        <v/>
      </c>
    </row>
    <row r="908" spans="12:19" x14ac:dyDescent="0.25">
      <c r="L908" t="str">
        <f t="shared" si="70"/>
        <v/>
      </c>
      <c r="M908" t="str">
        <f>IF(AND(ISNUMBER(J908),ISNUMBER(K908)),IF(ABS(K908-J908)&lt;=MAX($AH3,ABS($AH4*I908)),"Concordant","Divergent"),"")</f>
        <v/>
      </c>
      <c r="O908" t="str">
        <f t="shared" si="71"/>
        <v/>
      </c>
      <c r="P908" t="str">
        <f t="shared" si="72"/>
        <v/>
      </c>
      <c r="Q908" t="str">
        <f t="shared" si="73"/>
        <v/>
      </c>
      <c r="R908" t="str">
        <f t="shared" si="74"/>
        <v/>
      </c>
      <c r="S908" t="str">
        <f>IF(OR(O908="",I908=""),"",IF(I908=0,IF(O908=0,"OK","Majeur"),IF(ABS((O908-I908)/I908)&lt;=IFERROR(VLOOKUP(G908,$AJ7:AK9,2,FALSE),0.005),"OK",IF(ABS((O908-I908)/I908)&lt;=2*IFERROR(VLOOKUP(G908,$AJ7:AK9,2,FALSE),0.005),"Mineur","Majeur"))))</f>
        <v/>
      </c>
    </row>
    <row r="909" spans="12:19" x14ac:dyDescent="0.25">
      <c r="L909" t="str">
        <f t="shared" si="70"/>
        <v/>
      </c>
      <c r="M909" t="str">
        <f>IF(AND(ISNUMBER(J909),ISNUMBER(K909)),IF(ABS(K909-J909)&lt;=MAX($AH3,ABS($AH4*I909)),"Concordant","Divergent"),"")</f>
        <v/>
      </c>
      <c r="O909" t="str">
        <f t="shared" si="71"/>
        <v/>
      </c>
      <c r="P909" t="str">
        <f t="shared" si="72"/>
        <v/>
      </c>
      <c r="Q909" t="str">
        <f t="shared" si="73"/>
        <v/>
      </c>
      <c r="R909" t="str">
        <f t="shared" si="74"/>
        <v/>
      </c>
      <c r="S909" t="str">
        <f>IF(OR(O909="",I909=""),"",IF(I909=0,IF(O909=0,"OK","Majeur"),IF(ABS((O909-I909)/I909)&lt;=IFERROR(VLOOKUP(G909,$AJ7:AK9,2,FALSE),0.005),"OK",IF(ABS((O909-I909)/I909)&lt;=2*IFERROR(VLOOKUP(G909,$AJ7:AK9,2,FALSE),0.005),"Mineur","Majeur"))))</f>
        <v/>
      </c>
    </row>
    <row r="910" spans="12:19" x14ac:dyDescent="0.25">
      <c r="L910" t="str">
        <f t="shared" si="70"/>
        <v/>
      </c>
      <c r="M910" t="str">
        <f>IF(AND(ISNUMBER(J910),ISNUMBER(K910)),IF(ABS(K910-J910)&lt;=MAX($AH3,ABS($AH4*I910)),"Concordant","Divergent"),"")</f>
        <v/>
      </c>
      <c r="O910" t="str">
        <f t="shared" si="71"/>
        <v/>
      </c>
      <c r="P910" t="str">
        <f t="shared" si="72"/>
        <v/>
      </c>
      <c r="Q910" t="str">
        <f t="shared" si="73"/>
        <v/>
      </c>
      <c r="R910" t="str">
        <f t="shared" si="74"/>
        <v/>
      </c>
      <c r="S910" t="str">
        <f>IF(OR(O910="",I910=""),"",IF(I910=0,IF(O910=0,"OK","Majeur"),IF(ABS((O910-I910)/I910)&lt;=IFERROR(VLOOKUP(G910,$AJ7:AK9,2,FALSE),0.005),"OK",IF(ABS((O910-I910)/I910)&lt;=2*IFERROR(VLOOKUP(G910,$AJ7:AK9,2,FALSE),0.005),"Mineur","Majeur"))))</f>
        <v/>
      </c>
    </row>
    <row r="911" spans="12:19" x14ac:dyDescent="0.25">
      <c r="L911" t="str">
        <f t="shared" si="70"/>
        <v/>
      </c>
      <c r="M911" t="str">
        <f>IF(AND(ISNUMBER(J911),ISNUMBER(K911)),IF(ABS(K911-J911)&lt;=MAX($AH3,ABS($AH4*I911)),"Concordant","Divergent"),"")</f>
        <v/>
      </c>
      <c r="O911" t="str">
        <f t="shared" si="71"/>
        <v/>
      </c>
      <c r="P911" t="str">
        <f t="shared" si="72"/>
        <v/>
      </c>
      <c r="Q911" t="str">
        <f t="shared" si="73"/>
        <v/>
      </c>
      <c r="R911" t="str">
        <f t="shared" si="74"/>
        <v/>
      </c>
      <c r="S911" t="str">
        <f>IF(OR(O911="",I911=""),"",IF(I911=0,IF(O911=0,"OK","Majeur"),IF(ABS((O911-I911)/I911)&lt;=IFERROR(VLOOKUP(G911,$AJ7:AK9,2,FALSE),0.005),"OK",IF(ABS((O911-I911)/I911)&lt;=2*IFERROR(VLOOKUP(G911,$AJ7:AK9,2,FALSE),0.005),"Mineur","Majeur"))))</f>
        <v/>
      </c>
    </row>
    <row r="912" spans="12:19" x14ac:dyDescent="0.25">
      <c r="L912" t="str">
        <f t="shared" si="70"/>
        <v/>
      </c>
      <c r="M912" t="str">
        <f>IF(AND(ISNUMBER(J912),ISNUMBER(K912)),IF(ABS(K912-J912)&lt;=MAX($AH3,ABS($AH4*I912)),"Concordant","Divergent"),"")</f>
        <v/>
      </c>
      <c r="O912" t="str">
        <f t="shared" si="71"/>
        <v/>
      </c>
      <c r="P912" t="str">
        <f t="shared" si="72"/>
        <v/>
      </c>
      <c r="Q912" t="str">
        <f t="shared" si="73"/>
        <v/>
      </c>
      <c r="R912" t="str">
        <f t="shared" si="74"/>
        <v/>
      </c>
      <c r="S912" t="str">
        <f>IF(OR(O912="",I912=""),"",IF(I912=0,IF(O912=0,"OK","Majeur"),IF(ABS((O912-I912)/I912)&lt;=IFERROR(VLOOKUP(G912,$AJ7:AK9,2,FALSE),0.005),"OK",IF(ABS((O912-I912)/I912)&lt;=2*IFERROR(VLOOKUP(G912,$AJ7:AK9,2,FALSE),0.005),"Mineur","Majeur"))))</f>
        <v/>
      </c>
    </row>
    <row r="913" spans="12:19" x14ac:dyDescent="0.25">
      <c r="L913" t="str">
        <f t="shared" si="70"/>
        <v/>
      </c>
      <c r="M913" t="str">
        <f>IF(AND(ISNUMBER(J913),ISNUMBER(K913)),IF(ABS(K913-J913)&lt;=MAX($AH3,ABS($AH4*I913)),"Concordant","Divergent"),"")</f>
        <v/>
      </c>
      <c r="O913" t="str">
        <f t="shared" si="71"/>
        <v/>
      </c>
      <c r="P913" t="str">
        <f t="shared" si="72"/>
        <v/>
      </c>
      <c r="Q913" t="str">
        <f t="shared" si="73"/>
        <v/>
      </c>
      <c r="R913" t="str">
        <f t="shared" si="74"/>
        <v/>
      </c>
      <c r="S913" t="str">
        <f>IF(OR(O913="",I913=""),"",IF(I913=0,IF(O913=0,"OK","Majeur"),IF(ABS((O913-I913)/I913)&lt;=IFERROR(VLOOKUP(G913,$AJ7:AK9,2,FALSE),0.005),"OK",IF(ABS((O913-I913)/I913)&lt;=2*IFERROR(VLOOKUP(G913,$AJ7:AK9,2,FALSE),0.005),"Mineur","Majeur"))))</f>
        <v/>
      </c>
    </row>
    <row r="914" spans="12:19" x14ac:dyDescent="0.25">
      <c r="L914" t="str">
        <f t="shared" si="70"/>
        <v/>
      </c>
      <c r="M914" t="str">
        <f>IF(AND(ISNUMBER(J914),ISNUMBER(K914)),IF(ABS(K914-J914)&lt;=MAX($AH3,ABS($AH4*I914)),"Concordant","Divergent"),"")</f>
        <v/>
      </c>
      <c r="O914" t="str">
        <f t="shared" si="71"/>
        <v/>
      </c>
      <c r="P914" t="str">
        <f t="shared" si="72"/>
        <v/>
      </c>
      <c r="Q914" t="str">
        <f t="shared" si="73"/>
        <v/>
      </c>
      <c r="R914" t="str">
        <f t="shared" si="74"/>
        <v/>
      </c>
      <c r="S914" t="str">
        <f>IF(OR(O914="",I914=""),"",IF(I914=0,IF(O914=0,"OK","Majeur"),IF(ABS((O914-I914)/I914)&lt;=IFERROR(VLOOKUP(G914,$AJ7:AK9,2,FALSE),0.005),"OK",IF(ABS((O914-I914)/I914)&lt;=2*IFERROR(VLOOKUP(G914,$AJ7:AK9,2,FALSE),0.005),"Mineur","Majeur"))))</f>
        <v/>
      </c>
    </row>
    <row r="915" spans="12:19" x14ac:dyDescent="0.25">
      <c r="L915" t="str">
        <f t="shared" si="70"/>
        <v/>
      </c>
      <c r="M915" t="str">
        <f>IF(AND(ISNUMBER(J915),ISNUMBER(K915)),IF(ABS(K915-J915)&lt;=MAX($AH3,ABS($AH4*I915)),"Concordant","Divergent"),"")</f>
        <v/>
      </c>
      <c r="O915" t="str">
        <f t="shared" si="71"/>
        <v/>
      </c>
      <c r="P915" t="str">
        <f t="shared" si="72"/>
        <v/>
      </c>
      <c r="Q915" t="str">
        <f t="shared" si="73"/>
        <v/>
      </c>
      <c r="R915" t="str">
        <f t="shared" si="74"/>
        <v/>
      </c>
      <c r="S915" t="str">
        <f>IF(OR(O915="",I915=""),"",IF(I915=0,IF(O915=0,"OK","Majeur"),IF(ABS((O915-I915)/I915)&lt;=IFERROR(VLOOKUP(G915,$AJ7:AK9,2,FALSE),0.005),"OK",IF(ABS((O915-I915)/I915)&lt;=2*IFERROR(VLOOKUP(G915,$AJ7:AK9,2,FALSE),0.005),"Mineur","Majeur"))))</f>
        <v/>
      </c>
    </row>
    <row r="916" spans="12:19" x14ac:dyDescent="0.25">
      <c r="L916" t="str">
        <f t="shared" si="70"/>
        <v/>
      </c>
      <c r="M916" t="str">
        <f>IF(AND(ISNUMBER(J916),ISNUMBER(K916)),IF(ABS(K916-J916)&lt;=MAX($AH3,ABS($AH4*I916)),"Concordant","Divergent"),"")</f>
        <v/>
      </c>
      <c r="O916" t="str">
        <f t="shared" si="71"/>
        <v/>
      </c>
      <c r="P916" t="str">
        <f t="shared" si="72"/>
        <v/>
      </c>
      <c r="Q916" t="str">
        <f t="shared" si="73"/>
        <v/>
      </c>
      <c r="R916" t="str">
        <f t="shared" si="74"/>
        <v/>
      </c>
      <c r="S916" t="str">
        <f>IF(OR(O916="",I916=""),"",IF(I916=0,IF(O916=0,"OK","Majeur"),IF(ABS((O916-I916)/I916)&lt;=IFERROR(VLOOKUP(G916,$AJ7:AK9,2,FALSE),0.005),"OK",IF(ABS((O916-I916)/I916)&lt;=2*IFERROR(VLOOKUP(G916,$AJ7:AK9,2,FALSE),0.005),"Mineur","Majeur"))))</f>
        <v/>
      </c>
    </row>
    <row r="917" spans="12:19" x14ac:dyDescent="0.25">
      <c r="L917" t="str">
        <f t="shared" si="70"/>
        <v/>
      </c>
      <c r="M917" t="str">
        <f>IF(AND(ISNUMBER(J917),ISNUMBER(K917)),IF(ABS(K917-J917)&lt;=MAX($AH3,ABS($AH4*I917)),"Concordant","Divergent"),"")</f>
        <v/>
      </c>
      <c r="O917" t="str">
        <f t="shared" si="71"/>
        <v/>
      </c>
      <c r="P917" t="str">
        <f t="shared" si="72"/>
        <v/>
      </c>
      <c r="Q917" t="str">
        <f t="shared" si="73"/>
        <v/>
      </c>
      <c r="R917" t="str">
        <f t="shared" si="74"/>
        <v/>
      </c>
      <c r="S917" t="str">
        <f>IF(OR(O917="",I917=""),"",IF(I917=0,IF(O917=0,"OK","Majeur"),IF(ABS((O917-I917)/I917)&lt;=IFERROR(VLOOKUP(G917,$AJ7:AK9,2,FALSE),0.005),"OK",IF(ABS((O917-I917)/I917)&lt;=2*IFERROR(VLOOKUP(G917,$AJ7:AK9,2,FALSE),0.005),"Mineur","Majeur"))))</f>
        <v/>
      </c>
    </row>
    <row r="918" spans="12:19" x14ac:dyDescent="0.25">
      <c r="L918" t="str">
        <f t="shared" si="70"/>
        <v/>
      </c>
      <c r="M918" t="str">
        <f>IF(AND(ISNUMBER(J918),ISNUMBER(K918)),IF(ABS(K918-J918)&lt;=MAX($AH3,ABS($AH4*I918)),"Concordant","Divergent"),"")</f>
        <v/>
      </c>
      <c r="O918" t="str">
        <f t="shared" si="71"/>
        <v/>
      </c>
      <c r="P918" t="str">
        <f t="shared" si="72"/>
        <v/>
      </c>
      <c r="Q918" t="str">
        <f t="shared" si="73"/>
        <v/>
      </c>
      <c r="R918" t="str">
        <f t="shared" si="74"/>
        <v/>
      </c>
      <c r="S918" t="str">
        <f>IF(OR(O918="",I918=""),"",IF(I918=0,IF(O918=0,"OK","Majeur"),IF(ABS((O918-I918)/I918)&lt;=IFERROR(VLOOKUP(G918,$AJ7:AK9,2,FALSE),0.005),"OK",IF(ABS((O918-I918)/I918)&lt;=2*IFERROR(VLOOKUP(G918,$AJ7:AK9,2,FALSE),0.005),"Mineur","Majeur"))))</f>
        <v/>
      </c>
    </row>
    <row r="919" spans="12:19" x14ac:dyDescent="0.25">
      <c r="L919" t="str">
        <f t="shared" si="70"/>
        <v/>
      </c>
      <c r="M919" t="str">
        <f>IF(AND(ISNUMBER(J919),ISNUMBER(K919)),IF(ABS(K919-J919)&lt;=MAX($AH3,ABS($AH4*I919)),"Concordant","Divergent"),"")</f>
        <v/>
      </c>
      <c r="O919" t="str">
        <f t="shared" si="71"/>
        <v/>
      </c>
      <c r="P919" t="str">
        <f t="shared" si="72"/>
        <v/>
      </c>
      <c r="Q919" t="str">
        <f t="shared" si="73"/>
        <v/>
      </c>
      <c r="R919" t="str">
        <f t="shared" si="74"/>
        <v/>
      </c>
      <c r="S919" t="str">
        <f>IF(OR(O919="",I919=""),"",IF(I919=0,IF(O919=0,"OK","Majeur"),IF(ABS((O919-I919)/I919)&lt;=IFERROR(VLOOKUP(G919,$AJ7:AK9,2,FALSE),0.005),"OK",IF(ABS((O919-I919)/I919)&lt;=2*IFERROR(VLOOKUP(G919,$AJ7:AK9,2,FALSE),0.005),"Mineur","Majeur"))))</f>
        <v/>
      </c>
    </row>
    <row r="920" spans="12:19" x14ac:dyDescent="0.25">
      <c r="L920" t="str">
        <f t="shared" si="70"/>
        <v/>
      </c>
      <c r="M920" t="str">
        <f>IF(AND(ISNUMBER(J920),ISNUMBER(K920)),IF(ABS(K920-J920)&lt;=MAX($AH3,ABS($AH4*I920)),"Concordant","Divergent"),"")</f>
        <v/>
      </c>
      <c r="O920" t="str">
        <f t="shared" si="71"/>
        <v/>
      </c>
      <c r="P920" t="str">
        <f t="shared" si="72"/>
        <v/>
      </c>
      <c r="Q920" t="str">
        <f t="shared" si="73"/>
        <v/>
      </c>
      <c r="R920" t="str">
        <f t="shared" si="74"/>
        <v/>
      </c>
      <c r="S920" t="str">
        <f>IF(OR(O920="",I920=""),"",IF(I920=0,IF(O920=0,"OK","Majeur"),IF(ABS((O920-I920)/I920)&lt;=IFERROR(VLOOKUP(G920,$AJ7:AK9,2,FALSE),0.005),"OK",IF(ABS((O920-I920)/I920)&lt;=2*IFERROR(VLOOKUP(G920,$AJ7:AK9,2,FALSE),0.005),"Mineur","Majeur"))))</f>
        <v/>
      </c>
    </row>
    <row r="921" spans="12:19" x14ac:dyDescent="0.25">
      <c r="L921" t="str">
        <f t="shared" si="70"/>
        <v/>
      </c>
      <c r="M921" t="str">
        <f>IF(AND(ISNUMBER(J921),ISNUMBER(K921)),IF(ABS(K921-J921)&lt;=MAX($AH3,ABS($AH4*I921)),"Concordant","Divergent"),"")</f>
        <v/>
      </c>
      <c r="O921" t="str">
        <f t="shared" si="71"/>
        <v/>
      </c>
      <c r="P921" t="str">
        <f t="shared" si="72"/>
        <v/>
      </c>
      <c r="Q921" t="str">
        <f t="shared" si="73"/>
        <v/>
      </c>
      <c r="R921" t="str">
        <f t="shared" si="74"/>
        <v/>
      </c>
      <c r="S921" t="str">
        <f>IF(OR(O921="",I921=""),"",IF(I921=0,IF(O921=0,"OK","Majeur"),IF(ABS((O921-I921)/I921)&lt;=IFERROR(VLOOKUP(G921,$AJ7:AK9,2,FALSE),0.005),"OK",IF(ABS((O921-I921)/I921)&lt;=2*IFERROR(VLOOKUP(G921,$AJ7:AK9,2,FALSE),0.005),"Mineur","Majeur"))))</f>
        <v/>
      </c>
    </row>
    <row r="922" spans="12:19" x14ac:dyDescent="0.25">
      <c r="L922" t="str">
        <f t="shared" si="70"/>
        <v/>
      </c>
      <c r="M922" t="str">
        <f>IF(AND(ISNUMBER(J922),ISNUMBER(K922)),IF(ABS(K922-J922)&lt;=MAX($AH3,ABS($AH4*I922)),"Concordant","Divergent"),"")</f>
        <v/>
      </c>
      <c r="O922" t="str">
        <f t="shared" si="71"/>
        <v/>
      </c>
      <c r="P922" t="str">
        <f t="shared" si="72"/>
        <v/>
      </c>
      <c r="Q922" t="str">
        <f t="shared" si="73"/>
        <v/>
      </c>
      <c r="R922" t="str">
        <f t="shared" si="74"/>
        <v/>
      </c>
      <c r="S922" t="str">
        <f>IF(OR(O922="",I922=""),"",IF(I922=0,IF(O922=0,"OK","Majeur"),IF(ABS((O922-I922)/I922)&lt;=IFERROR(VLOOKUP(G922,$AJ7:AK9,2,FALSE),0.005),"OK",IF(ABS((O922-I922)/I922)&lt;=2*IFERROR(VLOOKUP(G922,$AJ7:AK9,2,FALSE),0.005),"Mineur","Majeur"))))</f>
        <v/>
      </c>
    </row>
    <row r="923" spans="12:19" x14ac:dyDescent="0.25">
      <c r="L923" t="str">
        <f t="shared" si="70"/>
        <v/>
      </c>
      <c r="M923" t="str">
        <f>IF(AND(ISNUMBER(J923),ISNUMBER(K923)),IF(ABS(K923-J923)&lt;=MAX($AH3,ABS($AH4*I923)),"Concordant","Divergent"),"")</f>
        <v/>
      </c>
      <c r="O923" t="str">
        <f t="shared" si="71"/>
        <v/>
      </c>
      <c r="P923" t="str">
        <f t="shared" si="72"/>
        <v/>
      </c>
      <c r="Q923" t="str">
        <f t="shared" si="73"/>
        <v/>
      </c>
      <c r="R923" t="str">
        <f t="shared" si="74"/>
        <v/>
      </c>
      <c r="S923" t="str">
        <f>IF(OR(O923="",I923=""),"",IF(I923=0,IF(O923=0,"OK","Majeur"),IF(ABS((O923-I923)/I923)&lt;=IFERROR(VLOOKUP(G923,$AJ7:AK9,2,FALSE),0.005),"OK",IF(ABS((O923-I923)/I923)&lt;=2*IFERROR(VLOOKUP(G923,$AJ7:AK9,2,FALSE),0.005),"Mineur","Majeur"))))</f>
        <v/>
      </c>
    </row>
    <row r="924" spans="12:19" x14ac:dyDescent="0.25">
      <c r="L924" t="str">
        <f t="shared" si="70"/>
        <v/>
      </c>
      <c r="M924" t="str">
        <f>IF(AND(ISNUMBER(J924),ISNUMBER(K924)),IF(ABS(K924-J924)&lt;=MAX($AH3,ABS($AH4*I924)),"Concordant","Divergent"),"")</f>
        <v/>
      </c>
      <c r="O924" t="str">
        <f t="shared" si="71"/>
        <v/>
      </c>
      <c r="P924" t="str">
        <f t="shared" si="72"/>
        <v/>
      </c>
      <c r="Q924" t="str">
        <f t="shared" si="73"/>
        <v/>
      </c>
      <c r="R924" t="str">
        <f t="shared" si="74"/>
        <v/>
      </c>
      <c r="S924" t="str">
        <f>IF(OR(O924="",I924=""),"",IF(I924=0,IF(O924=0,"OK","Majeur"),IF(ABS((O924-I924)/I924)&lt;=IFERROR(VLOOKUP(G924,$AJ7:AK9,2,FALSE),0.005),"OK",IF(ABS((O924-I924)/I924)&lt;=2*IFERROR(VLOOKUP(G924,$AJ7:AK9,2,FALSE),0.005),"Mineur","Majeur"))))</f>
        <v/>
      </c>
    </row>
    <row r="925" spans="12:19" x14ac:dyDescent="0.25">
      <c r="L925" t="str">
        <f t="shared" si="70"/>
        <v/>
      </c>
      <c r="M925" t="str">
        <f>IF(AND(ISNUMBER(J925),ISNUMBER(K925)),IF(ABS(K925-J925)&lt;=MAX($AH3,ABS($AH4*I925)),"Concordant","Divergent"),"")</f>
        <v/>
      </c>
      <c r="O925" t="str">
        <f t="shared" si="71"/>
        <v/>
      </c>
      <c r="P925" t="str">
        <f t="shared" si="72"/>
        <v/>
      </c>
      <c r="Q925" t="str">
        <f t="shared" si="73"/>
        <v/>
      </c>
      <c r="R925" t="str">
        <f t="shared" si="74"/>
        <v/>
      </c>
      <c r="S925" t="str">
        <f>IF(OR(O925="",I925=""),"",IF(I925=0,IF(O925=0,"OK","Majeur"),IF(ABS((O925-I925)/I925)&lt;=IFERROR(VLOOKUP(G925,$AJ7:AK9,2,FALSE),0.005),"OK",IF(ABS((O925-I925)/I925)&lt;=2*IFERROR(VLOOKUP(G925,$AJ7:AK9,2,FALSE),0.005),"Mineur","Majeur"))))</f>
        <v/>
      </c>
    </row>
    <row r="926" spans="12:19" x14ac:dyDescent="0.25">
      <c r="L926" t="str">
        <f t="shared" si="70"/>
        <v/>
      </c>
      <c r="M926" t="str">
        <f>IF(AND(ISNUMBER(J926),ISNUMBER(K926)),IF(ABS(K926-J926)&lt;=MAX($AH3,ABS($AH4*I926)),"Concordant","Divergent"),"")</f>
        <v/>
      </c>
      <c r="O926" t="str">
        <f t="shared" si="71"/>
        <v/>
      </c>
      <c r="P926" t="str">
        <f t="shared" si="72"/>
        <v/>
      </c>
      <c r="Q926" t="str">
        <f t="shared" si="73"/>
        <v/>
      </c>
      <c r="R926" t="str">
        <f t="shared" si="74"/>
        <v/>
      </c>
      <c r="S926" t="str">
        <f>IF(OR(O926="",I926=""),"",IF(I926=0,IF(O926=0,"OK","Majeur"),IF(ABS((O926-I926)/I926)&lt;=IFERROR(VLOOKUP(G926,$AJ7:AK9,2,FALSE),0.005),"OK",IF(ABS((O926-I926)/I926)&lt;=2*IFERROR(VLOOKUP(G926,$AJ7:AK9,2,FALSE),0.005),"Mineur","Majeur"))))</f>
        <v/>
      </c>
    </row>
    <row r="927" spans="12:19" x14ac:dyDescent="0.25">
      <c r="L927" t="str">
        <f t="shared" si="70"/>
        <v/>
      </c>
      <c r="M927" t="str">
        <f>IF(AND(ISNUMBER(J927),ISNUMBER(K927)),IF(ABS(K927-J927)&lt;=MAX($AH3,ABS($AH4*I927)),"Concordant","Divergent"),"")</f>
        <v/>
      </c>
      <c r="O927" t="str">
        <f t="shared" si="71"/>
        <v/>
      </c>
      <c r="P927" t="str">
        <f t="shared" si="72"/>
        <v/>
      </c>
      <c r="Q927" t="str">
        <f t="shared" si="73"/>
        <v/>
      </c>
      <c r="R927" t="str">
        <f t="shared" si="74"/>
        <v/>
      </c>
      <c r="S927" t="str">
        <f>IF(OR(O927="",I927=""),"",IF(I927=0,IF(O927=0,"OK","Majeur"),IF(ABS((O927-I927)/I927)&lt;=IFERROR(VLOOKUP(G927,$AJ7:AK9,2,FALSE),0.005),"OK",IF(ABS((O927-I927)/I927)&lt;=2*IFERROR(VLOOKUP(G927,$AJ7:AK9,2,FALSE),0.005),"Mineur","Majeur"))))</f>
        <v/>
      </c>
    </row>
    <row r="928" spans="12:19" x14ac:dyDescent="0.25">
      <c r="L928" t="str">
        <f t="shared" si="70"/>
        <v/>
      </c>
      <c r="M928" t="str">
        <f>IF(AND(ISNUMBER(J928),ISNUMBER(K928)),IF(ABS(K928-J928)&lt;=MAX($AH3,ABS($AH4*I928)),"Concordant","Divergent"),"")</f>
        <v/>
      </c>
      <c r="O928" t="str">
        <f t="shared" si="71"/>
        <v/>
      </c>
      <c r="P928" t="str">
        <f t="shared" si="72"/>
        <v/>
      </c>
      <c r="Q928" t="str">
        <f t="shared" si="73"/>
        <v/>
      </c>
      <c r="R928" t="str">
        <f t="shared" si="74"/>
        <v/>
      </c>
      <c r="S928" t="str">
        <f>IF(OR(O928="",I928=""),"",IF(I928=0,IF(O928=0,"OK","Majeur"),IF(ABS((O928-I928)/I928)&lt;=IFERROR(VLOOKUP(G928,$AJ7:AK9,2,FALSE),0.005),"OK",IF(ABS((O928-I928)/I928)&lt;=2*IFERROR(VLOOKUP(G928,$AJ7:AK9,2,FALSE),0.005),"Mineur","Majeur"))))</f>
        <v/>
      </c>
    </row>
    <row r="929" spans="12:19" x14ac:dyDescent="0.25">
      <c r="L929" t="str">
        <f t="shared" si="70"/>
        <v/>
      </c>
      <c r="M929" t="str">
        <f>IF(AND(ISNUMBER(J929),ISNUMBER(K929)),IF(ABS(K929-J929)&lt;=MAX($AH3,ABS($AH4*I929)),"Concordant","Divergent"),"")</f>
        <v/>
      </c>
      <c r="O929" t="str">
        <f t="shared" si="71"/>
        <v/>
      </c>
      <c r="P929" t="str">
        <f t="shared" si="72"/>
        <v/>
      </c>
      <c r="Q929" t="str">
        <f t="shared" si="73"/>
        <v/>
      </c>
      <c r="R929" t="str">
        <f t="shared" si="74"/>
        <v/>
      </c>
      <c r="S929" t="str">
        <f>IF(OR(O929="",I929=""),"",IF(I929=0,IF(O929=0,"OK","Majeur"),IF(ABS((O929-I929)/I929)&lt;=IFERROR(VLOOKUP(G929,$AJ7:AK9,2,FALSE),0.005),"OK",IF(ABS((O929-I929)/I929)&lt;=2*IFERROR(VLOOKUP(G929,$AJ7:AK9,2,FALSE),0.005),"Mineur","Majeur"))))</f>
        <v/>
      </c>
    </row>
    <row r="930" spans="12:19" x14ac:dyDescent="0.25">
      <c r="L930" t="str">
        <f t="shared" si="70"/>
        <v/>
      </c>
      <c r="M930" t="str">
        <f>IF(AND(ISNUMBER(J930),ISNUMBER(K930)),IF(ABS(K930-J930)&lt;=MAX($AH3,ABS($AH4*I930)),"Concordant","Divergent"),"")</f>
        <v/>
      </c>
      <c r="O930" t="str">
        <f t="shared" si="71"/>
        <v/>
      </c>
      <c r="P930" t="str">
        <f t="shared" si="72"/>
        <v/>
      </c>
      <c r="Q930" t="str">
        <f t="shared" si="73"/>
        <v/>
      </c>
      <c r="R930" t="str">
        <f t="shared" si="74"/>
        <v/>
      </c>
      <c r="S930" t="str">
        <f>IF(OR(O930="",I930=""),"",IF(I930=0,IF(O930=0,"OK","Majeur"),IF(ABS((O930-I930)/I930)&lt;=IFERROR(VLOOKUP(G930,$AJ7:AK9,2,FALSE),0.005),"OK",IF(ABS((O930-I930)/I930)&lt;=2*IFERROR(VLOOKUP(G930,$AJ7:AK9,2,FALSE),0.005),"Mineur","Majeur"))))</f>
        <v/>
      </c>
    </row>
    <row r="931" spans="12:19" x14ac:dyDescent="0.25">
      <c r="L931" t="str">
        <f t="shared" si="70"/>
        <v/>
      </c>
      <c r="M931" t="str">
        <f>IF(AND(ISNUMBER(J931),ISNUMBER(K931)),IF(ABS(K931-J931)&lt;=MAX($AH3,ABS($AH4*I931)),"Concordant","Divergent"),"")</f>
        <v/>
      </c>
      <c r="O931" t="str">
        <f t="shared" si="71"/>
        <v/>
      </c>
      <c r="P931" t="str">
        <f t="shared" si="72"/>
        <v/>
      </c>
      <c r="Q931" t="str">
        <f t="shared" si="73"/>
        <v/>
      </c>
      <c r="R931" t="str">
        <f t="shared" si="74"/>
        <v/>
      </c>
      <c r="S931" t="str">
        <f>IF(OR(O931="",I931=""),"",IF(I931=0,IF(O931=0,"OK","Majeur"),IF(ABS((O931-I931)/I931)&lt;=IFERROR(VLOOKUP(G931,$AJ7:AK9,2,FALSE),0.005),"OK",IF(ABS((O931-I931)/I931)&lt;=2*IFERROR(VLOOKUP(G931,$AJ7:AK9,2,FALSE),0.005),"Mineur","Majeur"))))</f>
        <v/>
      </c>
    </row>
    <row r="932" spans="12:19" x14ac:dyDescent="0.25">
      <c r="L932" t="str">
        <f t="shared" si="70"/>
        <v/>
      </c>
      <c r="M932" t="str">
        <f>IF(AND(ISNUMBER(J932),ISNUMBER(K932)),IF(ABS(K932-J932)&lt;=MAX($AH3,ABS($AH4*I932)),"Concordant","Divergent"),"")</f>
        <v/>
      </c>
      <c r="O932" t="str">
        <f t="shared" si="71"/>
        <v/>
      </c>
      <c r="P932" t="str">
        <f t="shared" si="72"/>
        <v/>
      </c>
      <c r="Q932" t="str">
        <f t="shared" si="73"/>
        <v/>
      </c>
      <c r="R932" t="str">
        <f t="shared" si="74"/>
        <v/>
      </c>
      <c r="S932" t="str">
        <f>IF(OR(O932="",I932=""),"",IF(I932=0,IF(O932=0,"OK","Majeur"),IF(ABS((O932-I932)/I932)&lt;=IFERROR(VLOOKUP(G932,$AJ7:AK9,2,FALSE),0.005),"OK",IF(ABS((O932-I932)/I932)&lt;=2*IFERROR(VLOOKUP(G932,$AJ7:AK9,2,FALSE),0.005),"Mineur","Majeur"))))</f>
        <v/>
      </c>
    </row>
    <row r="933" spans="12:19" x14ac:dyDescent="0.25">
      <c r="L933" t="str">
        <f t="shared" si="70"/>
        <v/>
      </c>
      <c r="M933" t="str">
        <f>IF(AND(ISNUMBER(J933),ISNUMBER(K933)),IF(ABS(K933-J933)&lt;=MAX($AH3,ABS($AH4*I933)),"Concordant","Divergent"),"")</f>
        <v/>
      </c>
      <c r="O933" t="str">
        <f t="shared" si="71"/>
        <v/>
      </c>
      <c r="P933" t="str">
        <f t="shared" si="72"/>
        <v/>
      </c>
      <c r="Q933" t="str">
        <f t="shared" si="73"/>
        <v/>
      </c>
      <c r="R933" t="str">
        <f t="shared" si="74"/>
        <v/>
      </c>
      <c r="S933" t="str">
        <f>IF(OR(O933="",I933=""),"",IF(I933=0,IF(O933=0,"OK","Majeur"),IF(ABS((O933-I933)/I933)&lt;=IFERROR(VLOOKUP(G933,$AJ7:AK9,2,FALSE),0.005),"OK",IF(ABS((O933-I933)/I933)&lt;=2*IFERROR(VLOOKUP(G933,$AJ7:AK9,2,FALSE),0.005),"Mineur","Majeur"))))</f>
        <v/>
      </c>
    </row>
    <row r="934" spans="12:19" x14ac:dyDescent="0.25">
      <c r="L934" t="str">
        <f t="shared" si="70"/>
        <v/>
      </c>
      <c r="M934" t="str">
        <f>IF(AND(ISNUMBER(J934),ISNUMBER(K934)),IF(ABS(K934-J934)&lt;=MAX($AH3,ABS($AH4*I934)),"Concordant","Divergent"),"")</f>
        <v/>
      </c>
      <c r="O934" t="str">
        <f t="shared" si="71"/>
        <v/>
      </c>
      <c r="P934" t="str">
        <f t="shared" si="72"/>
        <v/>
      </c>
      <c r="Q934" t="str">
        <f t="shared" si="73"/>
        <v/>
      </c>
      <c r="R934" t="str">
        <f t="shared" si="74"/>
        <v/>
      </c>
      <c r="S934" t="str">
        <f>IF(OR(O934="",I934=""),"",IF(I934=0,IF(O934=0,"OK","Majeur"),IF(ABS((O934-I934)/I934)&lt;=IFERROR(VLOOKUP(G934,$AJ7:AK9,2,FALSE),0.005),"OK",IF(ABS((O934-I934)/I934)&lt;=2*IFERROR(VLOOKUP(G934,$AJ7:AK9,2,FALSE),0.005),"Mineur","Majeur"))))</f>
        <v/>
      </c>
    </row>
    <row r="935" spans="12:19" x14ac:dyDescent="0.25">
      <c r="L935" t="str">
        <f t="shared" si="70"/>
        <v/>
      </c>
      <c r="M935" t="str">
        <f>IF(AND(ISNUMBER(J935),ISNUMBER(K935)),IF(ABS(K935-J935)&lt;=MAX($AH3,ABS($AH4*I935)),"Concordant","Divergent"),"")</f>
        <v/>
      </c>
      <c r="O935" t="str">
        <f t="shared" si="71"/>
        <v/>
      </c>
      <c r="P935" t="str">
        <f t="shared" si="72"/>
        <v/>
      </c>
      <c r="Q935" t="str">
        <f t="shared" si="73"/>
        <v/>
      </c>
      <c r="R935" t="str">
        <f t="shared" si="74"/>
        <v/>
      </c>
      <c r="S935" t="str">
        <f>IF(OR(O935="",I935=""),"",IF(I935=0,IF(O935=0,"OK","Majeur"),IF(ABS((O935-I935)/I935)&lt;=IFERROR(VLOOKUP(G935,$AJ7:AK9,2,FALSE),0.005),"OK",IF(ABS((O935-I935)/I935)&lt;=2*IFERROR(VLOOKUP(G935,$AJ7:AK9,2,FALSE),0.005),"Mineur","Majeur"))))</f>
        <v/>
      </c>
    </row>
    <row r="936" spans="12:19" x14ac:dyDescent="0.25">
      <c r="L936" t="str">
        <f t="shared" si="70"/>
        <v/>
      </c>
      <c r="M936" t="str">
        <f>IF(AND(ISNUMBER(J936),ISNUMBER(K936)),IF(ABS(K936-J936)&lt;=MAX($AH3,ABS($AH4*I936)),"Concordant","Divergent"),"")</f>
        <v/>
      </c>
      <c r="O936" t="str">
        <f t="shared" si="71"/>
        <v/>
      </c>
      <c r="P936" t="str">
        <f t="shared" si="72"/>
        <v/>
      </c>
      <c r="Q936" t="str">
        <f t="shared" si="73"/>
        <v/>
      </c>
      <c r="R936" t="str">
        <f t="shared" si="74"/>
        <v/>
      </c>
      <c r="S936" t="str">
        <f>IF(OR(O936="",I936=""),"",IF(I936=0,IF(O936=0,"OK","Majeur"),IF(ABS((O936-I936)/I936)&lt;=IFERROR(VLOOKUP(G936,$AJ7:AK9,2,FALSE),0.005),"OK",IF(ABS((O936-I936)/I936)&lt;=2*IFERROR(VLOOKUP(G936,$AJ7:AK9,2,FALSE),0.005),"Mineur","Majeur"))))</f>
        <v/>
      </c>
    </row>
    <row r="937" spans="12:19" x14ac:dyDescent="0.25">
      <c r="L937" t="str">
        <f t="shared" si="70"/>
        <v/>
      </c>
      <c r="M937" t="str">
        <f>IF(AND(ISNUMBER(J937),ISNUMBER(K937)),IF(ABS(K937-J937)&lt;=MAX($AH3,ABS($AH4*I937)),"Concordant","Divergent"),"")</f>
        <v/>
      </c>
      <c r="O937" t="str">
        <f t="shared" si="71"/>
        <v/>
      </c>
      <c r="P937" t="str">
        <f t="shared" si="72"/>
        <v/>
      </c>
      <c r="Q937" t="str">
        <f t="shared" si="73"/>
        <v/>
      </c>
      <c r="R937" t="str">
        <f t="shared" si="74"/>
        <v/>
      </c>
      <c r="S937" t="str">
        <f>IF(OR(O937="",I937=""),"",IF(I937=0,IF(O937=0,"OK","Majeur"),IF(ABS((O937-I937)/I937)&lt;=IFERROR(VLOOKUP(G937,$AJ7:AK9,2,FALSE),0.005),"OK",IF(ABS((O937-I937)/I937)&lt;=2*IFERROR(VLOOKUP(G937,$AJ7:AK9,2,FALSE),0.005),"Mineur","Majeur"))))</f>
        <v/>
      </c>
    </row>
    <row r="938" spans="12:19" x14ac:dyDescent="0.25">
      <c r="L938" t="str">
        <f t="shared" si="70"/>
        <v/>
      </c>
      <c r="M938" t="str">
        <f>IF(AND(ISNUMBER(J938),ISNUMBER(K938)),IF(ABS(K938-J938)&lt;=MAX($AH3,ABS($AH4*I938)),"Concordant","Divergent"),"")</f>
        <v/>
      </c>
      <c r="O938" t="str">
        <f t="shared" si="71"/>
        <v/>
      </c>
      <c r="P938" t="str">
        <f t="shared" si="72"/>
        <v/>
      </c>
      <c r="Q938" t="str">
        <f t="shared" si="73"/>
        <v/>
      </c>
      <c r="R938" t="str">
        <f t="shared" si="74"/>
        <v/>
      </c>
      <c r="S938" t="str">
        <f>IF(OR(O938="",I938=""),"",IF(I938=0,IF(O938=0,"OK","Majeur"),IF(ABS((O938-I938)/I938)&lt;=IFERROR(VLOOKUP(G938,$AJ7:AK9,2,FALSE),0.005),"OK",IF(ABS((O938-I938)/I938)&lt;=2*IFERROR(VLOOKUP(G938,$AJ7:AK9,2,FALSE),0.005),"Mineur","Majeur"))))</f>
        <v/>
      </c>
    </row>
    <row r="939" spans="12:19" x14ac:dyDescent="0.25">
      <c r="L939" t="str">
        <f t="shared" si="70"/>
        <v/>
      </c>
      <c r="M939" t="str">
        <f>IF(AND(ISNUMBER(J939),ISNUMBER(K939)),IF(ABS(K939-J939)&lt;=MAX($AH3,ABS($AH4*I939)),"Concordant","Divergent"),"")</f>
        <v/>
      </c>
      <c r="O939" t="str">
        <f t="shared" si="71"/>
        <v/>
      </c>
      <c r="P939" t="str">
        <f t="shared" si="72"/>
        <v/>
      </c>
      <c r="Q939" t="str">
        <f t="shared" si="73"/>
        <v/>
      </c>
      <c r="R939" t="str">
        <f t="shared" si="74"/>
        <v/>
      </c>
      <c r="S939" t="str">
        <f>IF(OR(O939="",I939=""),"",IF(I939=0,IF(O939=0,"OK","Majeur"),IF(ABS((O939-I939)/I939)&lt;=IFERROR(VLOOKUP(G939,$AJ7:AK9,2,FALSE),0.005),"OK",IF(ABS((O939-I939)/I939)&lt;=2*IFERROR(VLOOKUP(G939,$AJ7:AK9,2,FALSE),0.005),"Mineur","Majeur"))))</f>
        <v/>
      </c>
    </row>
    <row r="940" spans="12:19" x14ac:dyDescent="0.25">
      <c r="L940" t="str">
        <f t="shared" si="70"/>
        <v/>
      </c>
      <c r="M940" t="str">
        <f>IF(AND(ISNUMBER(J940),ISNUMBER(K940)),IF(ABS(K940-J940)&lt;=MAX($AH3,ABS($AH4*I940)),"Concordant","Divergent"),"")</f>
        <v/>
      </c>
      <c r="O940" t="str">
        <f t="shared" si="71"/>
        <v/>
      </c>
      <c r="P940" t="str">
        <f t="shared" si="72"/>
        <v/>
      </c>
      <c r="Q940" t="str">
        <f t="shared" si="73"/>
        <v/>
      </c>
      <c r="R940" t="str">
        <f t="shared" si="74"/>
        <v/>
      </c>
      <c r="S940" t="str">
        <f>IF(OR(O940="",I940=""),"",IF(I940=0,IF(O940=0,"OK","Majeur"),IF(ABS((O940-I940)/I940)&lt;=IFERROR(VLOOKUP(G940,$AJ7:AK9,2,FALSE),0.005),"OK",IF(ABS((O940-I940)/I940)&lt;=2*IFERROR(VLOOKUP(G940,$AJ7:AK9,2,FALSE),0.005),"Mineur","Majeur"))))</f>
        <v/>
      </c>
    </row>
    <row r="941" spans="12:19" x14ac:dyDescent="0.25">
      <c r="L941" t="str">
        <f t="shared" si="70"/>
        <v/>
      </c>
      <c r="M941" t="str">
        <f>IF(AND(ISNUMBER(J941),ISNUMBER(K941)),IF(ABS(K941-J941)&lt;=MAX($AH3,ABS($AH4*I941)),"Concordant","Divergent"),"")</f>
        <v/>
      </c>
      <c r="O941" t="str">
        <f t="shared" si="71"/>
        <v/>
      </c>
      <c r="P941" t="str">
        <f t="shared" si="72"/>
        <v/>
      </c>
      <c r="Q941" t="str">
        <f t="shared" si="73"/>
        <v/>
      </c>
      <c r="R941" t="str">
        <f t="shared" si="74"/>
        <v/>
      </c>
      <c r="S941" t="str">
        <f>IF(OR(O941="",I941=""),"",IF(I941=0,IF(O941=0,"OK","Majeur"),IF(ABS((O941-I941)/I941)&lt;=IFERROR(VLOOKUP(G941,$AJ7:AK9,2,FALSE),0.005),"OK",IF(ABS((O941-I941)/I941)&lt;=2*IFERROR(VLOOKUP(G941,$AJ7:AK9,2,FALSE),0.005),"Mineur","Majeur"))))</f>
        <v/>
      </c>
    </row>
    <row r="942" spans="12:19" x14ac:dyDescent="0.25">
      <c r="L942" t="str">
        <f t="shared" si="70"/>
        <v/>
      </c>
      <c r="M942" t="str">
        <f>IF(AND(ISNUMBER(J942),ISNUMBER(K942)),IF(ABS(K942-J942)&lt;=MAX($AH3,ABS($AH4*I942)),"Concordant","Divergent"),"")</f>
        <v/>
      </c>
      <c r="O942" t="str">
        <f t="shared" si="71"/>
        <v/>
      </c>
      <c r="P942" t="str">
        <f t="shared" si="72"/>
        <v/>
      </c>
      <c r="Q942" t="str">
        <f t="shared" si="73"/>
        <v/>
      </c>
      <c r="R942" t="str">
        <f t="shared" si="74"/>
        <v/>
      </c>
      <c r="S942" t="str">
        <f>IF(OR(O942="",I942=""),"",IF(I942=0,IF(O942=0,"OK","Majeur"),IF(ABS((O942-I942)/I942)&lt;=IFERROR(VLOOKUP(G942,$AJ7:AK9,2,FALSE),0.005),"OK",IF(ABS((O942-I942)/I942)&lt;=2*IFERROR(VLOOKUP(G942,$AJ7:AK9,2,FALSE),0.005),"Mineur","Majeur"))))</f>
        <v/>
      </c>
    </row>
    <row r="943" spans="12:19" x14ac:dyDescent="0.25">
      <c r="L943" t="str">
        <f t="shared" si="70"/>
        <v/>
      </c>
      <c r="M943" t="str">
        <f>IF(AND(ISNUMBER(J943),ISNUMBER(K943)),IF(ABS(K943-J943)&lt;=MAX($AH3,ABS($AH4*I943)),"Concordant","Divergent"),"")</f>
        <v/>
      </c>
      <c r="O943" t="str">
        <f t="shared" si="71"/>
        <v/>
      </c>
      <c r="P943" t="str">
        <f t="shared" si="72"/>
        <v/>
      </c>
      <c r="Q943" t="str">
        <f t="shared" si="73"/>
        <v/>
      </c>
      <c r="R943" t="str">
        <f t="shared" si="74"/>
        <v/>
      </c>
      <c r="S943" t="str">
        <f>IF(OR(O943="",I943=""),"",IF(I943=0,IF(O943=0,"OK","Majeur"),IF(ABS((O943-I943)/I943)&lt;=IFERROR(VLOOKUP(G943,$AJ7:AK9,2,FALSE),0.005),"OK",IF(ABS((O943-I943)/I943)&lt;=2*IFERROR(VLOOKUP(G943,$AJ7:AK9,2,FALSE),0.005),"Mineur","Majeur"))))</f>
        <v/>
      </c>
    </row>
    <row r="944" spans="12:19" x14ac:dyDescent="0.25">
      <c r="L944" t="str">
        <f t="shared" si="70"/>
        <v/>
      </c>
      <c r="M944" t="str">
        <f>IF(AND(ISNUMBER(J944),ISNUMBER(K944)),IF(ABS(K944-J944)&lt;=MAX($AH3,ABS($AH4*I944)),"Concordant","Divergent"),"")</f>
        <v/>
      </c>
      <c r="O944" t="str">
        <f t="shared" si="71"/>
        <v/>
      </c>
      <c r="P944" t="str">
        <f t="shared" si="72"/>
        <v/>
      </c>
      <c r="Q944" t="str">
        <f t="shared" si="73"/>
        <v/>
      </c>
      <c r="R944" t="str">
        <f t="shared" si="74"/>
        <v/>
      </c>
      <c r="S944" t="str">
        <f>IF(OR(O944="",I944=""),"",IF(I944=0,IF(O944=0,"OK","Majeur"),IF(ABS((O944-I944)/I944)&lt;=IFERROR(VLOOKUP(G944,$AJ7:AK9,2,FALSE),0.005),"OK",IF(ABS((O944-I944)/I944)&lt;=2*IFERROR(VLOOKUP(G944,$AJ7:AK9,2,FALSE),0.005),"Mineur","Majeur"))))</f>
        <v/>
      </c>
    </row>
    <row r="945" spans="12:19" x14ac:dyDescent="0.25">
      <c r="L945" t="str">
        <f t="shared" si="70"/>
        <v/>
      </c>
      <c r="M945" t="str">
        <f>IF(AND(ISNUMBER(J945),ISNUMBER(K945)),IF(ABS(K945-J945)&lt;=MAX($AH3,ABS($AH4*I945)),"Concordant","Divergent"),"")</f>
        <v/>
      </c>
      <c r="O945" t="str">
        <f t="shared" si="71"/>
        <v/>
      </c>
      <c r="P945" t="str">
        <f t="shared" si="72"/>
        <v/>
      </c>
      <c r="Q945" t="str">
        <f t="shared" si="73"/>
        <v/>
      </c>
      <c r="R945" t="str">
        <f t="shared" si="74"/>
        <v/>
      </c>
      <c r="S945" t="str">
        <f>IF(OR(O945="",I945=""),"",IF(I945=0,IF(O945=0,"OK","Majeur"),IF(ABS((O945-I945)/I945)&lt;=IFERROR(VLOOKUP(G945,$AJ7:AK9,2,FALSE),0.005),"OK",IF(ABS((O945-I945)/I945)&lt;=2*IFERROR(VLOOKUP(G945,$AJ7:AK9,2,FALSE),0.005),"Mineur","Majeur"))))</f>
        <v/>
      </c>
    </row>
    <row r="946" spans="12:19" x14ac:dyDescent="0.25">
      <c r="L946" t="str">
        <f t="shared" si="70"/>
        <v/>
      </c>
      <c r="M946" t="str">
        <f>IF(AND(ISNUMBER(J946),ISNUMBER(K946)),IF(ABS(K946-J946)&lt;=MAX($AH3,ABS($AH4*I946)),"Concordant","Divergent"),"")</f>
        <v/>
      </c>
      <c r="O946" t="str">
        <f t="shared" si="71"/>
        <v/>
      </c>
      <c r="P946" t="str">
        <f t="shared" si="72"/>
        <v/>
      </c>
      <c r="Q946" t="str">
        <f t="shared" si="73"/>
        <v/>
      </c>
      <c r="R946" t="str">
        <f t="shared" si="74"/>
        <v/>
      </c>
      <c r="S946" t="str">
        <f>IF(OR(O946="",I946=""),"",IF(I946=0,IF(O946=0,"OK","Majeur"),IF(ABS((O946-I946)/I946)&lt;=IFERROR(VLOOKUP(G946,$AJ7:AK9,2,FALSE),0.005),"OK",IF(ABS((O946-I946)/I946)&lt;=2*IFERROR(VLOOKUP(G946,$AJ7:AK9,2,FALSE),0.005),"Mineur","Majeur"))))</f>
        <v/>
      </c>
    </row>
    <row r="947" spans="12:19" x14ac:dyDescent="0.25">
      <c r="L947" t="str">
        <f t="shared" si="70"/>
        <v/>
      </c>
      <c r="M947" t="str">
        <f>IF(AND(ISNUMBER(J947),ISNUMBER(K947)),IF(ABS(K947-J947)&lt;=MAX($AH3,ABS($AH4*I947)),"Concordant","Divergent"),"")</f>
        <v/>
      </c>
      <c r="O947" t="str">
        <f t="shared" si="71"/>
        <v/>
      </c>
      <c r="P947" t="str">
        <f t="shared" si="72"/>
        <v/>
      </c>
      <c r="Q947" t="str">
        <f t="shared" si="73"/>
        <v/>
      </c>
      <c r="R947" t="str">
        <f t="shared" si="74"/>
        <v/>
      </c>
      <c r="S947" t="str">
        <f>IF(OR(O947="",I947=""),"",IF(I947=0,IF(O947=0,"OK","Majeur"),IF(ABS((O947-I947)/I947)&lt;=IFERROR(VLOOKUP(G947,$AJ7:AK9,2,FALSE),0.005),"OK",IF(ABS((O947-I947)/I947)&lt;=2*IFERROR(VLOOKUP(G947,$AJ7:AK9,2,FALSE),0.005),"Mineur","Majeur"))))</f>
        <v/>
      </c>
    </row>
    <row r="948" spans="12:19" x14ac:dyDescent="0.25">
      <c r="L948" t="str">
        <f t="shared" si="70"/>
        <v/>
      </c>
      <c r="M948" t="str">
        <f>IF(AND(ISNUMBER(J948),ISNUMBER(K948)),IF(ABS(K948-J948)&lt;=MAX($AH3,ABS($AH4*I948)),"Concordant","Divergent"),"")</f>
        <v/>
      </c>
      <c r="O948" t="str">
        <f t="shared" si="71"/>
        <v/>
      </c>
      <c r="P948" t="str">
        <f t="shared" si="72"/>
        <v/>
      </c>
      <c r="Q948" t="str">
        <f t="shared" si="73"/>
        <v/>
      </c>
      <c r="R948" t="str">
        <f t="shared" si="74"/>
        <v/>
      </c>
      <c r="S948" t="str">
        <f>IF(OR(O948="",I948=""),"",IF(I948=0,IF(O948=0,"OK","Majeur"),IF(ABS((O948-I948)/I948)&lt;=IFERROR(VLOOKUP(G948,$AJ7:AK9,2,FALSE),0.005),"OK",IF(ABS((O948-I948)/I948)&lt;=2*IFERROR(VLOOKUP(G948,$AJ7:AK9,2,FALSE),0.005),"Mineur","Majeur"))))</f>
        <v/>
      </c>
    </row>
    <row r="949" spans="12:19" x14ac:dyDescent="0.25">
      <c r="L949" t="str">
        <f t="shared" si="70"/>
        <v/>
      </c>
      <c r="M949" t="str">
        <f>IF(AND(ISNUMBER(J949),ISNUMBER(K949)),IF(ABS(K949-J949)&lt;=MAX($AH3,ABS($AH4*I949)),"Concordant","Divergent"),"")</f>
        <v/>
      </c>
      <c r="O949" t="str">
        <f t="shared" si="71"/>
        <v/>
      </c>
      <c r="P949" t="str">
        <f t="shared" si="72"/>
        <v/>
      </c>
      <c r="Q949" t="str">
        <f t="shared" si="73"/>
        <v/>
      </c>
      <c r="R949" t="str">
        <f t="shared" si="74"/>
        <v/>
      </c>
      <c r="S949" t="str">
        <f>IF(OR(O949="",I949=""),"",IF(I949=0,IF(O949=0,"OK","Majeur"),IF(ABS((O949-I949)/I949)&lt;=IFERROR(VLOOKUP(G949,$AJ7:AK9,2,FALSE),0.005),"OK",IF(ABS((O949-I949)/I949)&lt;=2*IFERROR(VLOOKUP(G949,$AJ7:AK9,2,FALSE),0.005),"Mineur","Majeur"))))</f>
        <v/>
      </c>
    </row>
    <row r="950" spans="12:19" x14ac:dyDescent="0.25">
      <c r="L950" t="str">
        <f t="shared" si="70"/>
        <v/>
      </c>
      <c r="M950" t="str">
        <f>IF(AND(ISNUMBER(J950),ISNUMBER(K950)),IF(ABS(K950-J950)&lt;=MAX($AH3,ABS($AH4*I950)),"Concordant","Divergent"),"")</f>
        <v/>
      </c>
      <c r="O950" t="str">
        <f t="shared" si="71"/>
        <v/>
      </c>
      <c r="P950" t="str">
        <f t="shared" si="72"/>
        <v/>
      </c>
      <c r="Q950" t="str">
        <f t="shared" si="73"/>
        <v/>
      </c>
      <c r="R950" t="str">
        <f t="shared" si="74"/>
        <v/>
      </c>
      <c r="S950" t="str">
        <f>IF(OR(O950="",I950=""),"",IF(I950=0,IF(O950=0,"OK","Majeur"),IF(ABS((O950-I950)/I950)&lt;=IFERROR(VLOOKUP(G950,$AJ7:AK9,2,FALSE),0.005),"OK",IF(ABS((O950-I950)/I950)&lt;=2*IFERROR(VLOOKUP(G950,$AJ7:AK9,2,FALSE),0.005),"Mineur","Majeur"))))</f>
        <v/>
      </c>
    </row>
    <row r="951" spans="12:19" x14ac:dyDescent="0.25">
      <c r="L951" t="str">
        <f t="shared" si="70"/>
        <v/>
      </c>
      <c r="M951" t="str">
        <f>IF(AND(ISNUMBER(J951),ISNUMBER(K951)),IF(ABS(K951-J951)&lt;=MAX($AH3,ABS($AH4*I951)),"Concordant","Divergent"),"")</f>
        <v/>
      </c>
      <c r="O951" t="str">
        <f t="shared" si="71"/>
        <v/>
      </c>
      <c r="P951" t="str">
        <f t="shared" si="72"/>
        <v/>
      </c>
      <c r="Q951" t="str">
        <f t="shared" si="73"/>
        <v/>
      </c>
      <c r="R951" t="str">
        <f t="shared" si="74"/>
        <v/>
      </c>
      <c r="S951" t="str">
        <f>IF(OR(O951="",I951=""),"",IF(I951=0,IF(O951=0,"OK","Majeur"),IF(ABS((O951-I951)/I951)&lt;=IFERROR(VLOOKUP(G951,$AJ7:AK9,2,FALSE),0.005),"OK",IF(ABS((O951-I951)/I951)&lt;=2*IFERROR(VLOOKUP(G951,$AJ7:AK9,2,FALSE),0.005),"Mineur","Majeur"))))</f>
        <v/>
      </c>
    </row>
    <row r="952" spans="12:19" x14ac:dyDescent="0.25">
      <c r="L952" t="str">
        <f t="shared" si="70"/>
        <v/>
      </c>
      <c r="M952" t="str">
        <f>IF(AND(ISNUMBER(J952),ISNUMBER(K952)),IF(ABS(K952-J952)&lt;=MAX($AH3,ABS($AH4*I952)),"Concordant","Divergent"),"")</f>
        <v/>
      </c>
      <c r="O952" t="str">
        <f t="shared" si="71"/>
        <v/>
      </c>
      <c r="P952" t="str">
        <f t="shared" si="72"/>
        <v/>
      </c>
      <c r="Q952" t="str">
        <f t="shared" si="73"/>
        <v/>
      </c>
      <c r="R952" t="str">
        <f t="shared" si="74"/>
        <v/>
      </c>
      <c r="S952" t="str">
        <f>IF(OR(O952="",I952=""),"",IF(I952=0,IF(O952=0,"OK","Majeur"),IF(ABS((O952-I952)/I952)&lt;=IFERROR(VLOOKUP(G952,$AJ7:AK9,2,FALSE),0.005),"OK",IF(ABS((O952-I952)/I952)&lt;=2*IFERROR(VLOOKUP(G952,$AJ7:AK9,2,FALSE),0.005),"Mineur","Majeur"))))</f>
        <v/>
      </c>
    </row>
    <row r="953" spans="12:19" x14ac:dyDescent="0.25">
      <c r="L953" t="str">
        <f t="shared" si="70"/>
        <v/>
      </c>
      <c r="M953" t="str">
        <f>IF(AND(ISNUMBER(J953),ISNUMBER(K953)),IF(ABS(K953-J953)&lt;=MAX($AH3,ABS($AH4*I953)),"Concordant","Divergent"),"")</f>
        <v/>
      </c>
      <c r="O953" t="str">
        <f t="shared" si="71"/>
        <v/>
      </c>
      <c r="P953" t="str">
        <f t="shared" si="72"/>
        <v/>
      </c>
      <c r="Q953" t="str">
        <f t="shared" si="73"/>
        <v/>
      </c>
      <c r="R953" t="str">
        <f t="shared" si="74"/>
        <v/>
      </c>
      <c r="S953" t="str">
        <f>IF(OR(O953="",I953=""),"",IF(I953=0,IF(O953=0,"OK","Majeur"),IF(ABS((O953-I953)/I953)&lt;=IFERROR(VLOOKUP(G953,$AJ7:AK9,2,FALSE),0.005),"OK",IF(ABS((O953-I953)/I953)&lt;=2*IFERROR(VLOOKUP(G953,$AJ7:AK9,2,FALSE),0.005),"Mineur","Majeur"))))</f>
        <v/>
      </c>
    </row>
    <row r="954" spans="12:19" x14ac:dyDescent="0.25">
      <c r="L954" t="str">
        <f t="shared" si="70"/>
        <v/>
      </c>
      <c r="M954" t="str">
        <f>IF(AND(ISNUMBER(J954),ISNUMBER(K954)),IF(ABS(K954-J954)&lt;=MAX($AH3,ABS($AH4*I954)),"Concordant","Divergent"),"")</f>
        <v/>
      </c>
      <c r="O954" t="str">
        <f t="shared" si="71"/>
        <v/>
      </c>
      <c r="P954" t="str">
        <f t="shared" si="72"/>
        <v/>
      </c>
      <c r="Q954" t="str">
        <f t="shared" si="73"/>
        <v/>
      </c>
      <c r="R954" t="str">
        <f t="shared" si="74"/>
        <v/>
      </c>
      <c r="S954" t="str">
        <f>IF(OR(O954="",I954=""),"",IF(I954=0,IF(O954=0,"OK","Majeur"),IF(ABS((O954-I954)/I954)&lt;=IFERROR(VLOOKUP(G954,$AJ7:AK9,2,FALSE),0.005),"OK",IF(ABS((O954-I954)/I954)&lt;=2*IFERROR(VLOOKUP(G954,$AJ7:AK9,2,FALSE),0.005),"Mineur","Majeur"))))</f>
        <v/>
      </c>
    </row>
    <row r="955" spans="12:19" x14ac:dyDescent="0.25">
      <c r="L955" t="str">
        <f t="shared" si="70"/>
        <v/>
      </c>
      <c r="M955" t="str">
        <f>IF(AND(ISNUMBER(J955),ISNUMBER(K955)),IF(ABS(K955-J955)&lt;=MAX($AH3,ABS($AH4*I955)),"Concordant","Divergent"),"")</f>
        <v/>
      </c>
      <c r="O955" t="str">
        <f t="shared" si="71"/>
        <v/>
      </c>
      <c r="P955" t="str">
        <f t="shared" si="72"/>
        <v/>
      </c>
      <c r="Q955" t="str">
        <f t="shared" si="73"/>
        <v/>
      </c>
      <c r="R955" t="str">
        <f t="shared" si="74"/>
        <v/>
      </c>
      <c r="S955" t="str">
        <f>IF(OR(O955="",I955=""),"",IF(I955=0,IF(O955=0,"OK","Majeur"),IF(ABS((O955-I955)/I955)&lt;=IFERROR(VLOOKUP(G955,$AJ7:AK9,2,FALSE),0.005),"OK",IF(ABS((O955-I955)/I955)&lt;=2*IFERROR(VLOOKUP(G955,$AJ7:AK9,2,FALSE),0.005),"Mineur","Majeur"))))</f>
        <v/>
      </c>
    </row>
    <row r="956" spans="12:19" x14ac:dyDescent="0.25">
      <c r="L956" t="str">
        <f t="shared" si="70"/>
        <v/>
      </c>
      <c r="M956" t="str">
        <f>IF(AND(ISNUMBER(J956),ISNUMBER(K956)),IF(ABS(K956-J956)&lt;=MAX($AH3,ABS($AH4*I956)),"Concordant","Divergent"),"")</f>
        <v/>
      </c>
      <c r="O956" t="str">
        <f t="shared" si="71"/>
        <v/>
      </c>
      <c r="P956" t="str">
        <f t="shared" si="72"/>
        <v/>
      </c>
      <c r="Q956" t="str">
        <f t="shared" si="73"/>
        <v/>
      </c>
      <c r="R956" t="str">
        <f t="shared" si="74"/>
        <v/>
      </c>
      <c r="S956" t="str">
        <f>IF(OR(O956="",I956=""),"",IF(I956=0,IF(O956=0,"OK","Majeur"),IF(ABS((O956-I956)/I956)&lt;=IFERROR(VLOOKUP(G956,$AJ7:AK9,2,FALSE),0.005),"OK",IF(ABS((O956-I956)/I956)&lt;=2*IFERROR(VLOOKUP(G956,$AJ7:AK9,2,FALSE),0.005),"Mineur","Majeur"))))</f>
        <v/>
      </c>
    </row>
    <row r="957" spans="12:19" x14ac:dyDescent="0.25">
      <c r="L957" t="str">
        <f t="shared" si="70"/>
        <v/>
      </c>
      <c r="M957" t="str">
        <f>IF(AND(ISNUMBER(J957),ISNUMBER(K957)),IF(ABS(K957-J957)&lt;=MAX($AH3,ABS($AH4*I957)),"Concordant","Divergent"),"")</f>
        <v/>
      </c>
      <c r="O957" t="str">
        <f t="shared" si="71"/>
        <v/>
      </c>
      <c r="P957" t="str">
        <f t="shared" si="72"/>
        <v/>
      </c>
      <c r="Q957" t="str">
        <f t="shared" si="73"/>
        <v/>
      </c>
      <c r="R957" t="str">
        <f t="shared" si="74"/>
        <v/>
      </c>
      <c r="S957" t="str">
        <f>IF(OR(O957="",I957=""),"",IF(I957=0,IF(O957=0,"OK","Majeur"),IF(ABS((O957-I957)/I957)&lt;=IFERROR(VLOOKUP(G957,$AJ7:AK9,2,FALSE),0.005),"OK",IF(ABS((O957-I957)/I957)&lt;=2*IFERROR(VLOOKUP(G957,$AJ7:AK9,2,FALSE),0.005),"Mineur","Majeur"))))</f>
        <v/>
      </c>
    </row>
    <row r="958" spans="12:19" x14ac:dyDescent="0.25">
      <c r="L958" t="str">
        <f t="shared" si="70"/>
        <v/>
      </c>
      <c r="M958" t="str">
        <f>IF(AND(ISNUMBER(J958),ISNUMBER(K958)),IF(ABS(K958-J958)&lt;=MAX($AH3,ABS($AH4*I958)),"Concordant","Divergent"),"")</f>
        <v/>
      </c>
      <c r="O958" t="str">
        <f t="shared" si="71"/>
        <v/>
      </c>
      <c r="P958" t="str">
        <f t="shared" si="72"/>
        <v/>
      </c>
      <c r="Q958" t="str">
        <f t="shared" si="73"/>
        <v/>
      </c>
      <c r="R958" t="str">
        <f t="shared" si="74"/>
        <v/>
      </c>
      <c r="S958" t="str">
        <f>IF(OR(O958="",I958=""),"",IF(I958=0,IF(O958=0,"OK","Majeur"),IF(ABS((O958-I958)/I958)&lt;=IFERROR(VLOOKUP(G958,$AJ7:AK9,2,FALSE),0.005),"OK",IF(ABS((O958-I958)/I958)&lt;=2*IFERROR(VLOOKUP(G958,$AJ7:AK9,2,FALSE),0.005),"Mineur","Majeur"))))</f>
        <v/>
      </c>
    </row>
    <row r="959" spans="12:19" x14ac:dyDescent="0.25">
      <c r="L959" t="str">
        <f t="shared" si="70"/>
        <v/>
      </c>
      <c r="M959" t="str">
        <f>IF(AND(ISNUMBER(J959),ISNUMBER(K959)),IF(ABS(K959-J959)&lt;=MAX($AH3,ABS($AH4*I959)),"Concordant","Divergent"),"")</f>
        <v/>
      </c>
      <c r="O959" t="str">
        <f t="shared" si="71"/>
        <v/>
      </c>
      <c r="P959" t="str">
        <f t="shared" si="72"/>
        <v/>
      </c>
      <c r="Q959" t="str">
        <f t="shared" si="73"/>
        <v/>
      </c>
      <c r="R959" t="str">
        <f t="shared" si="74"/>
        <v/>
      </c>
      <c r="S959" t="str">
        <f>IF(OR(O959="",I959=""),"",IF(I959=0,IF(O959=0,"OK","Majeur"),IF(ABS((O959-I959)/I959)&lt;=IFERROR(VLOOKUP(G959,$AJ7:AK9,2,FALSE),0.005),"OK",IF(ABS((O959-I959)/I959)&lt;=2*IFERROR(VLOOKUP(G959,$AJ7:AK9,2,FALSE),0.005),"Mineur","Majeur"))))</f>
        <v/>
      </c>
    </row>
    <row r="960" spans="12:19" x14ac:dyDescent="0.25">
      <c r="L960" t="str">
        <f t="shared" si="70"/>
        <v/>
      </c>
      <c r="M960" t="str">
        <f>IF(AND(ISNUMBER(J960),ISNUMBER(K960)),IF(ABS(K960-J960)&lt;=MAX($AH3,ABS($AH4*I960)),"Concordant","Divergent"),"")</f>
        <v/>
      </c>
      <c r="O960" t="str">
        <f t="shared" si="71"/>
        <v/>
      </c>
      <c r="P960" t="str">
        <f t="shared" si="72"/>
        <v/>
      </c>
      <c r="Q960" t="str">
        <f t="shared" si="73"/>
        <v/>
      </c>
      <c r="R960" t="str">
        <f t="shared" si="74"/>
        <v/>
      </c>
      <c r="S960" t="str">
        <f>IF(OR(O960="",I960=""),"",IF(I960=0,IF(O960=0,"OK","Majeur"),IF(ABS((O960-I960)/I960)&lt;=IFERROR(VLOOKUP(G960,$AJ7:AK9,2,FALSE),0.005),"OK",IF(ABS((O960-I960)/I960)&lt;=2*IFERROR(VLOOKUP(G960,$AJ7:AK9,2,FALSE),0.005),"Mineur","Majeur"))))</f>
        <v/>
      </c>
    </row>
    <row r="961" spans="12:19" x14ac:dyDescent="0.25">
      <c r="L961" t="str">
        <f t="shared" si="70"/>
        <v/>
      </c>
      <c r="M961" t="str">
        <f>IF(AND(ISNUMBER(J961),ISNUMBER(K961)),IF(ABS(K961-J961)&lt;=MAX($AH3,ABS($AH4*I961)),"Concordant","Divergent"),"")</f>
        <v/>
      </c>
      <c r="O961" t="str">
        <f t="shared" si="71"/>
        <v/>
      </c>
      <c r="P961" t="str">
        <f t="shared" si="72"/>
        <v/>
      </c>
      <c r="Q961" t="str">
        <f t="shared" si="73"/>
        <v/>
      </c>
      <c r="R961" t="str">
        <f t="shared" si="74"/>
        <v/>
      </c>
      <c r="S961" t="str">
        <f>IF(OR(O961="",I961=""),"",IF(I961=0,IF(O961=0,"OK","Majeur"),IF(ABS((O961-I961)/I961)&lt;=IFERROR(VLOOKUP(G961,$AJ7:AK9,2,FALSE),0.005),"OK",IF(ABS((O961-I961)/I961)&lt;=2*IFERROR(VLOOKUP(G961,$AJ7:AK9,2,FALSE),0.005),"Mineur","Majeur"))))</f>
        <v/>
      </c>
    </row>
    <row r="962" spans="12:19" x14ac:dyDescent="0.25">
      <c r="L962" t="str">
        <f t="shared" si="70"/>
        <v/>
      </c>
      <c r="M962" t="str">
        <f>IF(AND(ISNUMBER(J962),ISNUMBER(K962)),IF(ABS(K962-J962)&lt;=MAX($AH3,ABS($AH4*I962)),"Concordant","Divergent"),"")</f>
        <v/>
      </c>
      <c r="O962" t="str">
        <f t="shared" si="71"/>
        <v/>
      </c>
      <c r="P962" t="str">
        <f t="shared" si="72"/>
        <v/>
      </c>
      <c r="Q962" t="str">
        <f t="shared" si="73"/>
        <v/>
      </c>
      <c r="R962" t="str">
        <f t="shared" si="74"/>
        <v/>
      </c>
      <c r="S962" t="str">
        <f>IF(OR(O962="",I962=""),"",IF(I962=0,IF(O962=0,"OK","Majeur"),IF(ABS((O962-I962)/I962)&lt;=IFERROR(VLOOKUP(G962,$AJ7:AK9,2,FALSE),0.005),"OK",IF(ABS((O962-I962)/I962)&lt;=2*IFERROR(VLOOKUP(G962,$AJ7:AK9,2,FALSE),0.005),"Mineur","Majeur"))))</f>
        <v/>
      </c>
    </row>
    <row r="963" spans="12:19" x14ac:dyDescent="0.25">
      <c r="L963" t="str">
        <f t="shared" ref="L963:L1026" si="75">IF(AND(ISNUMBER(J963),ISNUMBER(K963)),K963-J963,"")</f>
        <v/>
      </c>
      <c r="M963" t="str">
        <f>IF(AND(ISNUMBER(J963),ISNUMBER(K963)),IF(ABS(K963-J963)&lt;=MAX($AH3,ABS($AH4*I963)),"Concordant","Divergent"),"")</f>
        <v/>
      </c>
      <c r="O963" t="str">
        <f t="shared" ref="O963:O1026" si="76">IF(AND(ISNUMBER(J963),ISNUMBER(K963)),IF(M963="Concordant",ROUND(AVERAGE(J963,K963),3),IF(NOT(ISBLANK(N963)),N963,"")),IF(NOT(ISBLANK(N963)),N963,""))</f>
        <v/>
      </c>
      <c r="P963" t="str">
        <f t="shared" ref="P963:P1026" si="77">IF(ISNUMBER(O963),O963-I963,"")</f>
        <v/>
      </c>
      <c r="Q963" t="str">
        <f t="shared" ref="Q963:Q1026" si="78">IF(AND(ISNUMBER(P963),I963&lt;&gt;0),P963/I963,IF(AND(I963=0,ISNUMBER(O963)),1,""))</f>
        <v/>
      </c>
      <c r="R963" t="str">
        <f t="shared" ref="R963:R1000" si="79">IF(ISNUMBER(P963),P963*H963,"")</f>
        <v/>
      </c>
      <c r="S963" t="str">
        <f>IF(OR(O963="",I963=""),"",IF(I963=0,IF(O963=0,"OK","Majeur"),IF(ABS((O963-I963)/I963)&lt;=IFERROR(VLOOKUP(G963,$AJ7:AK9,2,FALSE),0.005),"OK",IF(ABS((O963-I963)/I963)&lt;=2*IFERROR(VLOOKUP(G963,$AJ7:AK9,2,FALSE),0.005),"Mineur","Majeur"))))</f>
        <v/>
      </c>
    </row>
    <row r="964" spans="12:19" x14ac:dyDescent="0.25">
      <c r="L964" t="str">
        <f t="shared" si="75"/>
        <v/>
      </c>
      <c r="M964" t="str">
        <f>IF(AND(ISNUMBER(J964),ISNUMBER(K964)),IF(ABS(K964-J964)&lt;=MAX($AH3,ABS($AH4*I964)),"Concordant","Divergent"),"")</f>
        <v/>
      </c>
      <c r="O964" t="str">
        <f t="shared" si="76"/>
        <v/>
      </c>
      <c r="P964" t="str">
        <f t="shared" si="77"/>
        <v/>
      </c>
      <c r="Q964" t="str">
        <f t="shared" si="78"/>
        <v/>
      </c>
      <c r="R964" t="str">
        <f t="shared" si="79"/>
        <v/>
      </c>
      <c r="S964" t="str">
        <f>IF(OR(O964="",I964=""),"",IF(I964=0,IF(O964=0,"OK","Majeur"),IF(ABS((O964-I964)/I964)&lt;=IFERROR(VLOOKUP(G964,$AJ7:AK9,2,FALSE),0.005),"OK",IF(ABS((O964-I964)/I964)&lt;=2*IFERROR(VLOOKUP(G964,$AJ7:AK9,2,FALSE),0.005),"Mineur","Majeur"))))</f>
        <v/>
      </c>
    </row>
    <row r="965" spans="12:19" x14ac:dyDescent="0.25">
      <c r="L965" t="str">
        <f t="shared" si="75"/>
        <v/>
      </c>
      <c r="M965" t="str">
        <f>IF(AND(ISNUMBER(J965),ISNUMBER(K965)),IF(ABS(K965-J965)&lt;=MAX($AH3,ABS($AH4*I965)),"Concordant","Divergent"),"")</f>
        <v/>
      </c>
      <c r="O965" t="str">
        <f t="shared" si="76"/>
        <v/>
      </c>
      <c r="P965" t="str">
        <f t="shared" si="77"/>
        <v/>
      </c>
      <c r="Q965" t="str">
        <f t="shared" si="78"/>
        <v/>
      </c>
      <c r="R965" t="str">
        <f t="shared" si="79"/>
        <v/>
      </c>
      <c r="S965" t="str">
        <f>IF(OR(O965="",I965=""),"",IF(I965=0,IF(O965=0,"OK","Majeur"),IF(ABS((O965-I965)/I965)&lt;=IFERROR(VLOOKUP(G965,$AJ7:AK9,2,FALSE),0.005),"OK",IF(ABS((O965-I965)/I965)&lt;=2*IFERROR(VLOOKUP(G965,$AJ7:AK9,2,FALSE),0.005),"Mineur","Majeur"))))</f>
        <v/>
      </c>
    </row>
    <row r="966" spans="12:19" x14ac:dyDescent="0.25">
      <c r="L966" t="str">
        <f t="shared" si="75"/>
        <v/>
      </c>
      <c r="M966" t="str">
        <f>IF(AND(ISNUMBER(J966),ISNUMBER(K966)),IF(ABS(K966-J966)&lt;=MAX($AH3,ABS($AH4*I966)),"Concordant","Divergent"),"")</f>
        <v/>
      </c>
      <c r="O966" t="str">
        <f t="shared" si="76"/>
        <v/>
      </c>
      <c r="P966" t="str">
        <f t="shared" si="77"/>
        <v/>
      </c>
      <c r="Q966" t="str">
        <f t="shared" si="78"/>
        <v/>
      </c>
      <c r="R966" t="str">
        <f t="shared" si="79"/>
        <v/>
      </c>
      <c r="S966" t="str">
        <f>IF(OR(O966="",I966=""),"",IF(I966=0,IF(O966=0,"OK","Majeur"),IF(ABS((O966-I966)/I966)&lt;=IFERROR(VLOOKUP(G966,$AJ7:AK9,2,FALSE),0.005),"OK",IF(ABS((O966-I966)/I966)&lt;=2*IFERROR(VLOOKUP(G966,$AJ7:AK9,2,FALSE),0.005),"Mineur","Majeur"))))</f>
        <v/>
      </c>
    </row>
    <row r="967" spans="12:19" x14ac:dyDescent="0.25">
      <c r="L967" t="str">
        <f t="shared" si="75"/>
        <v/>
      </c>
      <c r="M967" t="str">
        <f>IF(AND(ISNUMBER(J967),ISNUMBER(K967)),IF(ABS(K967-J967)&lt;=MAX($AH3,ABS($AH4*I967)),"Concordant","Divergent"),"")</f>
        <v/>
      </c>
      <c r="O967" t="str">
        <f t="shared" si="76"/>
        <v/>
      </c>
      <c r="P967" t="str">
        <f t="shared" si="77"/>
        <v/>
      </c>
      <c r="Q967" t="str">
        <f t="shared" si="78"/>
        <v/>
      </c>
      <c r="R967" t="str">
        <f t="shared" si="79"/>
        <v/>
      </c>
      <c r="S967" t="str">
        <f>IF(OR(O967="",I967=""),"",IF(I967=0,IF(O967=0,"OK","Majeur"),IF(ABS((O967-I967)/I967)&lt;=IFERROR(VLOOKUP(G967,$AJ7:AK9,2,FALSE),0.005),"OK",IF(ABS((O967-I967)/I967)&lt;=2*IFERROR(VLOOKUP(G967,$AJ7:AK9,2,FALSE),0.005),"Mineur","Majeur"))))</f>
        <v/>
      </c>
    </row>
    <row r="968" spans="12:19" x14ac:dyDescent="0.25">
      <c r="L968" t="str">
        <f t="shared" si="75"/>
        <v/>
      </c>
      <c r="M968" t="str">
        <f>IF(AND(ISNUMBER(J968),ISNUMBER(K968)),IF(ABS(K968-J968)&lt;=MAX($AH3,ABS($AH4*I968)),"Concordant","Divergent"),"")</f>
        <v/>
      </c>
      <c r="O968" t="str">
        <f t="shared" si="76"/>
        <v/>
      </c>
      <c r="P968" t="str">
        <f t="shared" si="77"/>
        <v/>
      </c>
      <c r="Q968" t="str">
        <f t="shared" si="78"/>
        <v/>
      </c>
      <c r="R968" t="str">
        <f t="shared" si="79"/>
        <v/>
      </c>
      <c r="S968" t="str">
        <f>IF(OR(O968="",I968=""),"",IF(I968=0,IF(O968=0,"OK","Majeur"),IF(ABS((O968-I968)/I968)&lt;=IFERROR(VLOOKUP(G968,$AJ7:AK9,2,FALSE),0.005),"OK",IF(ABS((O968-I968)/I968)&lt;=2*IFERROR(VLOOKUP(G968,$AJ7:AK9,2,FALSE),0.005),"Mineur","Majeur"))))</f>
        <v/>
      </c>
    </row>
    <row r="969" spans="12:19" x14ac:dyDescent="0.25">
      <c r="L969" t="str">
        <f t="shared" si="75"/>
        <v/>
      </c>
      <c r="M969" t="str">
        <f>IF(AND(ISNUMBER(J969),ISNUMBER(K969)),IF(ABS(K969-J969)&lt;=MAX($AH3,ABS($AH4*I969)),"Concordant","Divergent"),"")</f>
        <v/>
      </c>
      <c r="O969" t="str">
        <f t="shared" si="76"/>
        <v/>
      </c>
      <c r="P969" t="str">
        <f t="shared" si="77"/>
        <v/>
      </c>
      <c r="Q969" t="str">
        <f t="shared" si="78"/>
        <v/>
      </c>
      <c r="R969" t="str">
        <f t="shared" si="79"/>
        <v/>
      </c>
      <c r="S969" t="str">
        <f>IF(OR(O969="",I969=""),"",IF(I969=0,IF(O969=0,"OK","Majeur"),IF(ABS((O969-I969)/I969)&lt;=IFERROR(VLOOKUP(G969,$AJ7:AK9,2,FALSE),0.005),"OK",IF(ABS((O969-I969)/I969)&lt;=2*IFERROR(VLOOKUP(G969,$AJ7:AK9,2,FALSE),0.005),"Mineur","Majeur"))))</f>
        <v/>
      </c>
    </row>
    <row r="970" spans="12:19" x14ac:dyDescent="0.25">
      <c r="L970" t="str">
        <f t="shared" si="75"/>
        <v/>
      </c>
      <c r="M970" t="str">
        <f>IF(AND(ISNUMBER(J970),ISNUMBER(K970)),IF(ABS(K970-J970)&lt;=MAX($AH3,ABS($AH4*I970)),"Concordant","Divergent"),"")</f>
        <v/>
      </c>
      <c r="O970" t="str">
        <f t="shared" si="76"/>
        <v/>
      </c>
      <c r="P970" t="str">
        <f t="shared" si="77"/>
        <v/>
      </c>
      <c r="Q970" t="str">
        <f t="shared" si="78"/>
        <v/>
      </c>
      <c r="R970" t="str">
        <f t="shared" si="79"/>
        <v/>
      </c>
      <c r="S970" t="str">
        <f>IF(OR(O970="",I970=""),"",IF(I970=0,IF(O970=0,"OK","Majeur"),IF(ABS((O970-I970)/I970)&lt;=IFERROR(VLOOKUP(G970,$AJ7:AK9,2,FALSE),0.005),"OK",IF(ABS((O970-I970)/I970)&lt;=2*IFERROR(VLOOKUP(G970,$AJ7:AK9,2,FALSE),0.005),"Mineur","Majeur"))))</f>
        <v/>
      </c>
    </row>
    <row r="971" spans="12:19" x14ac:dyDescent="0.25">
      <c r="L971" t="str">
        <f t="shared" si="75"/>
        <v/>
      </c>
      <c r="M971" t="str">
        <f>IF(AND(ISNUMBER(J971),ISNUMBER(K971)),IF(ABS(K971-J971)&lt;=MAX($AH3,ABS($AH4*I971)),"Concordant","Divergent"),"")</f>
        <v/>
      </c>
      <c r="O971" t="str">
        <f t="shared" si="76"/>
        <v/>
      </c>
      <c r="P971" t="str">
        <f t="shared" si="77"/>
        <v/>
      </c>
      <c r="Q971" t="str">
        <f t="shared" si="78"/>
        <v/>
      </c>
      <c r="R971" t="str">
        <f t="shared" si="79"/>
        <v/>
      </c>
      <c r="S971" t="str">
        <f>IF(OR(O971="",I971=""),"",IF(I971=0,IF(O971=0,"OK","Majeur"),IF(ABS((O971-I971)/I971)&lt;=IFERROR(VLOOKUP(G971,$AJ7:AK9,2,FALSE),0.005),"OK",IF(ABS((O971-I971)/I971)&lt;=2*IFERROR(VLOOKUP(G971,$AJ7:AK9,2,FALSE),0.005),"Mineur","Majeur"))))</f>
        <v/>
      </c>
    </row>
    <row r="972" spans="12:19" x14ac:dyDescent="0.25">
      <c r="L972" t="str">
        <f t="shared" si="75"/>
        <v/>
      </c>
      <c r="M972" t="str">
        <f>IF(AND(ISNUMBER(J972),ISNUMBER(K972)),IF(ABS(K972-J972)&lt;=MAX($AH3,ABS($AH4*I972)),"Concordant","Divergent"),"")</f>
        <v/>
      </c>
      <c r="O972" t="str">
        <f t="shared" si="76"/>
        <v/>
      </c>
      <c r="P972" t="str">
        <f t="shared" si="77"/>
        <v/>
      </c>
      <c r="Q972" t="str">
        <f t="shared" si="78"/>
        <v/>
      </c>
      <c r="R972" t="str">
        <f t="shared" si="79"/>
        <v/>
      </c>
      <c r="S972" t="str">
        <f>IF(OR(O972="",I972=""),"",IF(I972=0,IF(O972=0,"OK","Majeur"),IF(ABS((O972-I972)/I972)&lt;=IFERROR(VLOOKUP(G972,$AJ7:AK9,2,FALSE),0.005),"OK",IF(ABS((O972-I972)/I972)&lt;=2*IFERROR(VLOOKUP(G972,$AJ7:AK9,2,FALSE),0.005),"Mineur","Majeur"))))</f>
        <v/>
      </c>
    </row>
    <row r="973" spans="12:19" x14ac:dyDescent="0.25">
      <c r="L973" t="str">
        <f t="shared" si="75"/>
        <v/>
      </c>
      <c r="M973" t="str">
        <f>IF(AND(ISNUMBER(J973),ISNUMBER(K973)),IF(ABS(K973-J973)&lt;=MAX($AH3,ABS($AH4*I973)),"Concordant","Divergent"),"")</f>
        <v/>
      </c>
      <c r="O973" t="str">
        <f t="shared" si="76"/>
        <v/>
      </c>
      <c r="P973" t="str">
        <f t="shared" si="77"/>
        <v/>
      </c>
      <c r="Q973" t="str">
        <f t="shared" si="78"/>
        <v/>
      </c>
      <c r="R973" t="str">
        <f t="shared" si="79"/>
        <v/>
      </c>
      <c r="S973" t="str">
        <f>IF(OR(O973="",I973=""),"",IF(I973=0,IF(O973=0,"OK","Majeur"),IF(ABS((O973-I973)/I973)&lt;=IFERROR(VLOOKUP(G973,$AJ7:AK9,2,FALSE),0.005),"OK",IF(ABS((O973-I973)/I973)&lt;=2*IFERROR(VLOOKUP(G973,$AJ7:AK9,2,FALSE),0.005),"Mineur","Majeur"))))</f>
        <v/>
      </c>
    </row>
    <row r="974" spans="12:19" x14ac:dyDescent="0.25">
      <c r="L974" t="str">
        <f t="shared" si="75"/>
        <v/>
      </c>
      <c r="M974" t="str">
        <f>IF(AND(ISNUMBER(J974),ISNUMBER(K974)),IF(ABS(K974-J974)&lt;=MAX($AH3,ABS($AH4*I974)),"Concordant","Divergent"),"")</f>
        <v/>
      </c>
      <c r="O974" t="str">
        <f t="shared" si="76"/>
        <v/>
      </c>
      <c r="P974" t="str">
        <f t="shared" si="77"/>
        <v/>
      </c>
      <c r="Q974" t="str">
        <f t="shared" si="78"/>
        <v/>
      </c>
      <c r="R974" t="str">
        <f t="shared" si="79"/>
        <v/>
      </c>
      <c r="S974" t="str">
        <f>IF(OR(O974="",I974=""),"",IF(I974=0,IF(O974=0,"OK","Majeur"),IF(ABS((O974-I974)/I974)&lt;=IFERROR(VLOOKUP(G974,$AJ7:AK9,2,FALSE),0.005),"OK",IF(ABS((O974-I974)/I974)&lt;=2*IFERROR(VLOOKUP(G974,$AJ7:AK9,2,FALSE),0.005),"Mineur","Majeur"))))</f>
        <v/>
      </c>
    </row>
    <row r="975" spans="12:19" x14ac:dyDescent="0.25">
      <c r="L975" t="str">
        <f t="shared" si="75"/>
        <v/>
      </c>
      <c r="M975" t="str">
        <f>IF(AND(ISNUMBER(J975),ISNUMBER(K975)),IF(ABS(K975-J975)&lt;=MAX($AH3,ABS($AH4*I975)),"Concordant","Divergent"),"")</f>
        <v/>
      </c>
      <c r="O975" t="str">
        <f t="shared" si="76"/>
        <v/>
      </c>
      <c r="P975" t="str">
        <f t="shared" si="77"/>
        <v/>
      </c>
      <c r="Q975" t="str">
        <f t="shared" si="78"/>
        <v/>
      </c>
      <c r="R975" t="str">
        <f t="shared" si="79"/>
        <v/>
      </c>
      <c r="S975" t="str">
        <f>IF(OR(O975="",I975=""),"",IF(I975=0,IF(O975=0,"OK","Majeur"),IF(ABS((O975-I975)/I975)&lt;=IFERROR(VLOOKUP(G975,$AJ7:AK9,2,FALSE),0.005),"OK",IF(ABS((O975-I975)/I975)&lt;=2*IFERROR(VLOOKUP(G975,$AJ7:AK9,2,FALSE),0.005),"Mineur","Majeur"))))</f>
        <v/>
      </c>
    </row>
    <row r="976" spans="12:19" x14ac:dyDescent="0.25">
      <c r="L976" t="str">
        <f t="shared" si="75"/>
        <v/>
      </c>
      <c r="M976" t="str">
        <f>IF(AND(ISNUMBER(J976),ISNUMBER(K976)),IF(ABS(K976-J976)&lt;=MAX($AH3,ABS($AH4*I976)),"Concordant","Divergent"),"")</f>
        <v/>
      </c>
      <c r="O976" t="str">
        <f t="shared" si="76"/>
        <v/>
      </c>
      <c r="P976" t="str">
        <f t="shared" si="77"/>
        <v/>
      </c>
      <c r="Q976" t="str">
        <f t="shared" si="78"/>
        <v/>
      </c>
      <c r="R976" t="str">
        <f t="shared" si="79"/>
        <v/>
      </c>
      <c r="S976" t="str">
        <f>IF(OR(O976="",I976=""),"",IF(I976=0,IF(O976=0,"OK","Majeur"),IF(ABS((O976-I976)/I976)&lt;=IFERROR(VLOOKUP(G976,$AJ7:AK9,2,FALSE),0.005),"OK",IF(ABS((O976-I976)/I976)&lt;=2*IFERROR(VLOOKUP(G976,$AJ7:AK9,2,FALSE),0.005),"Mineur","Majeur"))))</f>
        <v/>
      </c>
    </row>
    <row r="977" spans="12:19" x14ac:dyDescent="0.25">
      <c r="L977" t="str">
        <f t="shared" si="75"/>
        <v/>
      </c>
      <c r="M977" t="str">
        <f>IF(AND(ISNUMBER(J977),ISNUMBER(K977)),IF(ABS(K977-J977)&lt;=MAX($AH3,ABS($AH4*I977)),"Concordant","Divergent"),"")</f>
        <v/>
      </c>
      <c r="O977" t="str">
        <f t="shared" si="76"/>
        <v/>
      </c>
      <c r="P977" t="str">
        <f t="shared" si="77"/>
        <v/>
      </c>
      <c r="Q977" t="str">
        <f t="shared" si="78"/>
        <v/>
      </c>
      <c r="R977" t="str">
        <f t="shared" si="79"/>
        <v/>
      </c>
      <c r="S977" t="str">
        <f>IF(OR(O977="",I977=""),"",IF(I977=0,IF(O977=0,"OK","Majeur"),IF(ABS((O977-I977)/I977)&lt;=IFERROR(VLOOKUP(G977,$AJ7:AK9,2,FALSE),0.005),"OK",IF(ABS((O977-I977)/I977)&lt;=2*IFERROR(VLOOKUP(G977,$AJ7:AK9,2,FALSE),0.005),"Mineur","Majeur"))))</f>
        <v/>
      </c>
    </row>
    <row r="978" spans="12:19" x14ac:dyDescent="0.25">
      <c r="L978" t="str">
        <f t="shared" si="75"/>
        <v/>
      </c>
      <c r="M978" t="str">
        <f>IF(AND(ISNUMBER(J978),ISNUMBER(K978)),IF(ABS(K978-J978)&lt;=MAX($AH3,ABS($AH4*I978)),"Concordant","Divergent"),"")</f>
        <v/>
      </c>
      <c r="O978" t="str">
        <f t="shared" si="76"/>
        <v/>
      </c>
      <c r="P978" t="str">
        <f t="shared" si="77"/>
        <v/>
      </c>
      <c r="Q978" t="str">
        <f t="shared" si="78"/>
        <v/>
      </c>
      <c r="R978" t="str">
        <f t="shared" si="79"/>
        <v/>
      </c>
      <c r="S978" t="str">
        <f>IF(OR(O978="",I978=""),"",IF(I978=0,IF(O978=0,"OK","Majeur"),IF(ABS((O978-I978)/I978)&lt;=IFERROR(VLOOKUP(G978,$AJ7:AK9,2,FALSE),0.005),"OK",IF(ABS((O978-I978)/I978)&lt;=2*IFERROR(VLOOKUP(G978,$AJ7:AK9,2,FALSE),0.005),"Mineur","Majeur"))))</f>
        <v/>
      </c>
    </row>
    <row r="979" spans="12:19" x14ac:dyDescent="0.25">
      <c r="L979" t="str">
        <f t="shared" si="75"/>
        <v/>
      </c>
      <c r="M979" t="str">
        <f>IF(AND(ISNUMBER(J979),ISNUMBER(K979)),IF(ABS(K979-J979)&lt;=MAX($AH3,ABS($AH4*I979)),"Concordant","Divergent"),"")</f>
        <v/>
      </c>
      <c r="O979" t="str">
        <f t="shared" si="76"/>
        <v/>
      </c>
      <c r="P979" t="str">
        <f t="shared" si="77"/>
        <v/>
      </c>
      <c r="Q979" t="str">
        <f t="shared" si="78"/>
        <v/>
      </c>
      <c r="R979" t="str">
        <f t="shared" si="79"/>
        <v/>
      </c>
      <c r="S979" t="str">
        <f>IF(OR(O979="",I979=""),"",IF(I979=0,IF(O979=0,"OK","Majeur"),IF(ABS((O979-I979)/I979)&lt;=IFERROR(VLOOKUP(G979,$AJ7:AK9,2,FALSE),0.005),"OK",IF(ABS((O979-I979)/I979)&lt;=2*IFERROR(VLOOKUP(G979,$AJ7:AK9,2,FALSE),0.005),"Mineur","Majeur"))))</f>
        <v/>
      </c>
    </row>
    <row r="980" spans="12:19" x14ac:dyDescent="0.25">
      <c r="L980" t="str">
        <f t="shared" si="75"/>
        <v/>
      </c>
      <c r="M980" t="str">
        <f>IF(AND(ISNUMBER(J980),ISNUMBER(K980)),IF(ABS(K980-J980)&lt;=MAX($AH3,ABS($AH4*I980)),"Concordant","Divergent"),"")</f>
        <v/>
      </c>
      <c r="O980" t="str">
        <f t="shared" si="76"/>
        <v/>
      </c>
      <c r="P980" t="str">
        <f t="shared" si="77"/>
        <v/>
      </c>
      <c r="Q980" t="str">
        <f t="shared" si="78"/>
        <v/>
      </c>
      <c r="R980" t="str">
        <f t="shared" si="79"/>
        <v/>
      </c>
      <c r="S980" t="str">
        <f>IF(OR(O980="",I980=""),"",IF(I980=0,IF(O980=0,"OK","Majeur"),IF(ABS((O980-I980)/I980)&lt;=IFERROR(VLOOKUP(G980,$AJ7:AK9,2,FALSE),0.005),"OK",IF(ABS((O980-I980)/I980)&lt;=2*IFERROR(VLOOKUP(G980,$AJ7:AK9,2,FALSE),0.005),"Mineur","Majeur"))))</f>
        <v/>
      </c>
    </row>
    <row r="981" spans="12:19" x14ac:dyDescent="0.25">
      <c r="L981" t="str">
        <f t="shared" si="75"/>
        <v/>
      </c>
      <c r="M981" t="str">
        <f>IF(AND(ISNUMBER(J981),ISNUMBER(K981)),IF(ABS(K981-J981)&lt;=MAX($AH3,ABS($AH4*I981)),"Concordant","Divergent"),"")</f>
        <v/>
      </c>
      <c r="O981" t="str">
        <f t="shared" si="76"/>
        <v/>
      </c>
      <c r="P981" t="str">
        <f t="shared" si="77"/>
        <v/>
      </c>
      <c r="Q981" t="str">
        <f t="shared" si="78"/>
        <v/>
      </c>
      <c r="R981" t="str">
        <f t="shared" si="79"/>
        <v/>
      </c>
      <c r="S981" t="str">
        <f>IF(OR(O981="",I981=""),"",IF(I981=0,IF(O981=0,"OK","Majeur"),IF(ABS((O981-I981)/I981)&lt;=IFERROR(VLOOKUP(G981,$AJ7:AK9,2,FALSE),0.005),"OK",IF(ABS((O981-I981)/I981)&lt;=2*IFERROR(VLOOKUP(G981,$AJ7:AK9,2,FALSE),0.005),"Mineur","Majeur"))))</f>
        <v/>
      </c>
    </row>
    <row r="982" spans="12:19" x14ac:dyDescent="0.25">
      <c r="L982" t="str">
        <f t="shared" si="75"/>
        <v/>
      </c>
      <c r="M982" t="str">
        <f>IF(AND(ISNUMBER(J982),ISNUMBER(K982)),IF(ABS(K982-J982)&lt;=MAX($AH3,ABS($AH4*I982)),"Concordant","Divergent"),"")</f>
        <v/>
      </c>
      <c r="O982" t="str">
        <f t="shared" si="76"/>
        <v/>
      </c>
      <c r="P982" t="str">
        <f t="shared" si="77"/>
        <v/>
      </c>
      <c r="Q982" t="str">
        <f t="shared" si="78"/>
        <v/>
      </c>
      <c r="R982" t="str">
        <f t="shared" si="79"/>
        <v/>
      </c>
      <c r="S982" t="str">
        <f>IF(OR(O982="",I982=""),"",IF(I982=0,IF(O982=0,"OK","Majeur"),IF(ABS((O982-I982)/I982)&lt;=IFERROR(VLOOKUP(G982,$AJ7:AK9,2,FALSE),0.005),"OK",IF(ABS((O982-I982)/I982)&lt;=2*IFERROR(VLOOKUP(G982,$AJ7:AK9,2,FALSE),0.005),"Mineur","Majeur"))))</f>
        <v/>
      </c>
    </row>
    <row r="983" spans="12:19" x14ac:dyDescent="0.25">
      <c r="L983" t="str">
        <f t="shared" si="75"/>
        <v/>
      </c>
      <c r="M983" t="str">
        <f>IF(AND(ISNUMBER(J983),ISNUMBER(K983)),IF(ABS(K983-J983)&lt;=MAX($AH3,ABS($AH4*I983)),"Concordant","Divergent"),"")</f>
        <v/>
      </c>
      <c r="O983" t="str">
        <f t="shared" si="76"/>
        <v/>
      </c>
      <c r="P983" t="str">
        <f t="shared" si="77"/>
        <v/>
      </c>
      <c r="Q983" t="str">
        <f t="shared" si="78"/>
        <v/>
      </c>
      <c r="R983" t="str">
        <f t="shared" si="79"/>
        <v/>
      </c>
      <c r="S983" t="str">
        <f>IF(OR(O983="",I983=""),"",IF(I983=0,IF(O983=0,"OK","Majeur"),IF(ABS((O983-I983)/I983)&lt;=IFERROR(VLOOKUP(G983,$AJ7:AK9,2,FALSE),0.005),"OK",IF(ABS((O983-I983)/I983)&lt;=2*IFERROR(VLOOKUP(G983,$AJ7:AK9,2,FALSE),0.005),"Mineur","Majeur"))))</f>
        <v/>
      </c>
    </row>
    <row r="984" spans="12:19" x14ac:dyDescent="0.25">
      <c r="L984" t="str">
        <f t="shared" si="75"/>
        <v/>
      </c>
      <c r="M984" t="str">
        <f>IF(AND(ISNUMBER(J984),ISNUMBER(K984)),IF(ABS(K984-J984)&lt;=MAX($AH3,ABS($AH4*I984)),"Concordant","Divergent"),"")</f>
        <v/>
      </c>
      <c r="O984" t="str">
        <f t="shared" si="76"/>
        <v/>
      </c>
      <c r="P984" t="str">
        <f t="shared" si="77"/>
        <v/>
      </c>
      <c r="Q984" t="str">
        <f t="shared" si="78"/>
        <v/>
      </c>
      <c r="R984" t="str">
        <f t="shared" si="79"/>
        <v/>
      </c>
      <c r="S984" t="str">
        <f>IF(OR(O984="",I984=""),"",IF(I984=0,IF(O984=0,"OK","Majeur"),IF(ABS((O984-I984)/I984)&lt;=IFERROR(VLOOKUP(G984,$AJ7:AK9,2,FALSE),0.005),"OK",IF(ABS((O984-I984)/I984)&lt;=2*IFERROR(VLOOKUP(G984,$AJ7:AK9,2,FALSE),0.005),"Mineur","Majeur"))))</f>
        <v/>
      </c>
    </row>
    <row r="985" spans="12:19" x14ac:dyDescent="0.25">
      <c r="L985" t="str">
        <f t="shared" si="75"/>
        <v/>
      </c>
      <c r="M985" t="str">
        <f>IF(AND(ISNUMBER(J985),ISNUMBER(K985)),IF(ABS(K985-J985)&lt;=MAX($AH3,ABS($AH4*I985)),"Concordant","Divergent"),"")</f>
        <v/>
      </c>
      <c r="O985" t="str">
        <f t="shared" si="76"/>
        <v/>
      </c>
      <c r="P985" t="str">
        <f t="shared" si="77"/>
        <v/>
      </c>
      <c r="Q985" t="str">
        <f t="shared" si="78"/>
        <v/>
      </c>
      <c r="R985" t="str">
        <f t="shared" si="79"/>
        <v/>
      </c>
      <c r="S985" t="str">
        <f>IF(OR(O985="",I985=""),"",IF(I985=0,IF(O985=0,"OK","Majeur"),IF(ABS((O985-I985)/I985)&lt;=IFERROR(VLOOKUP(G985,$AJ7:AK9,2,FALSE),0.005),"OK",IF(ABS((O985-I985)/I985)&lt;=2*IFERROR(VLOOKUP(G985,$AJ7:AK9,2,FALSE),0.005),"Mineur","Majeur"))))</f>
        <v/>
      </c>
    </row>
    <row r="986" spans="12:19" x14ac:dyDescent="0.25">
      <c r="L986" t="str">
        <f t="shared" si="75"/>
        <v/>
      </c>
      <c r="M986" t="str">
        <f>IF(AND(ISNUMBER(J986),ISNUMBER(K986)),IF(ABS(K986-J986)&lt;=MAX($AH3,ABS($AH4*I986)),"Concordant","Divergent"),"")</f>
        <v/>
      </c>
      <c r="O986" t="str">
        <f t="shared" si="76"/>
        <v/>
      </c>
      <c r="P986" t="str">
        <f t="shared" si="77"/>
        <v/>
      </c>
      <c r="Q986" t="str">
        <f t="shared" si="78"/>
        <v/>
      </c>
      <c r="R986" t="str">
        <f t="shared" si="79"/>
        <v/>
      </c>
      <c r="S986" t="str">
        <f>IF(OR(O986="",I986=""),"",IF(I986=0,IF(O986=0,"OK","Majeur"),IF(ABS((O986-I986)/I986)&lt;=IFERROR(VLOOKUP(G986,$AJ7:AK9,2,FALSE),0.005),"OK",IF(ABS((O986-I986)/I986)&lt;=2*IFERROR(VLOOKUP(G986,$AJ7:AK9,2,FALSE),0.005),"Mineur","Majeur"))))</f>
        <v/>
      </c>
    </row>
    <row r="987" spans="12:19" x14ac:dyDescent="0.25">
      <c r="L987" t="str">
        <f t="shared" si="75"/>
        <v/>
      </c>
      <c r="M987" t="str">
        <f>IF(AND(ISNUMBER(J987),ISNUMBER(K987)),IF(ABS(K987-J987)&lt;=MAX($AH3,ABS($AH4*I987)),"Concordant","Divergent"),"")</f>
        <v/>
      </c>
      <c r="O987" t="str">
        <f t="shared" si="76"/>
        <v/>
      </c>
      <c r="P987" t="str">
        <f t="shared" si="77"/>
        <v/>
      </c>
      <c r="Q987" t="str">
        <f t="shared" si="78"/>
        <v/>
      </c>
      <c r="R987" t="str">
        <f t="shared" si="79"/>
        <v/>
      </c>
      <c r="S987" t="str">
        <f>IF(OR(O987="",I987=""),"",IF(I987=0,IF(O987=0,"OK","Majeur"),IF(ABS((O987-I987)/I987)&lt;=IFERROR(VLOOKUP(G987,$AJ7:AK9,2,FALSE),0.005),"OK",IF(ABS((O987-I987)/I987)&lt;=2*IFERROR(VLOOKUP(G987,$AJ7:AK9,2,FALSE),0.005),"Mineur","Majeur"))))</f>
        <v/>
      </c>
    </row>
    <row r="988" spans="12:19" x14ac:dyDescent="0.25">
      <c r="L988" t="str">
        <f t="shared" si="75"/>
        <v/>
      </c>
      <c r="M988" t="str">
        <f>IF(AND(ISNUMBER(J988),ISNUMBER(K988)),IF(ABS(K988-J988)&lt;=MAX($AH3,ABS($AH4*I988)),"Concordant","Divergent"),"")</f>
        <v/>
      </c>
      <c r="O988" t="str">
        <f t="shared" si="76"/>
        <v/>
      </c>
      <c r="P988" t="str">
        <f t="shared" si="77"/>
        <v/>
      </c>
      <c r="Q988" t="str">
        <f t="shared" si="78"/>
        <v/>
      </c>
      <c r="R988" t="str">
        <f t="shared" si="79"/>
        <v/>
      </c>
      <c r="S988" t="str">
        <f>IF(OR(O988="",I988=""),"",IF(I988=0,IF(O988=0,"OK","Majeur"),IF(ABS((O988-I988)/I988)&lt;=IFERROR(VLOOKUP(G988,$AJ7:AK9,2,FALSE),0.005),"OK",IF(ABS((O988-I988)/I988)&lt;=2*IFERROR(VLOOKUP(G988,$AJ7:AK9,2,FALSE),0.005),"Mineur","Majeur"))))</f>
        <v/>
      </c>
    </row>
    <row r="989" spans="12:19" x14ac:dyDescent="0.25">
      <c r="L989" t="str">
        <f t="shared" si="75"/>
        <v/>
      </c>
      <c r="M989" t="str">
        <f>IF(AND(ISNUMBER(J989),ISNUMBER(K989)),IF(ABS(K989-J989)&lt;=MAX($AH3,ABS($AH4*I989)),"Concordant","Divergent"),"")</f>
        <v/>
      </c>
      <c r="O989" t="str">
        <f t="shared" si="76"/>
        <v/>
      </c>
      <c r="P989" t="str">
        <f t="shared" si="77"/>
        <v/>
      </c>
      <c r="Q989" t="str">
        <f t="shared" si="78"/>
        <v/>
      </c>
      <c r="R989" t="str">
        <f t="shared" si="79"/>
        <v/>
      </c>
      <c r="S989" t="str">
        <f>IF(OR(O989="",I989=""),"",IF(I989=0,IF(O989=0,"OK","Majeur"),IF(ABS((O989-I989)/I989)&lt;=IFERROR(VLOOKUP(G989,$AJ7:AK9,2,FALSE),0.005),"OK",IF(ABS((O989-I989)/I989)&lt;=2*IFERROR(VLOOKUP(G989,$AJ7:AK9,2,FALSE),0.005),"Mineur","Majeur"))))</f>
        <v/>
      </c>
    </row>
    <row r="990" spans="12:19" x14ac:dyDescent="0.25">
      <c r="L990" t="str">
        <f t="shared" si="75"/>
        <v/>
      </c>
      <c r="M990" t="str">
        <f>IF(AND(ISNUMBER(J990),ISNUMBER(K990)),IF(ABS(K990-J990)&lt;=MAX($AH3,ABS($AH4*I990)),"Concordant","Divergent"),"")</f>
        <v/>
      </c>
      <c r="O990" t="str">
        <f t="shared" si="76"/>
        <v/>
      </c>
      <c r="P990" t="str">
        <f t="shared" si="77"/>
        <v/>
      </c>
      <c r="Q990" t="str">
        <f t="shared" si="78"/>
        <v/>
      </c>
      <c r="R990" t="str">
        <f t="shared" si="79"/>
        <v/>
      </c>
      <c r="S990" t="str">
        <f>IF(OR(O990="",I990=""),"",IF(I990=0,IF(O990=0,"OK","Majeur"),IF(ABS((O990-I990)/I990)&lt;=IFERROR(VLOOKUP(G990,$AJ7:AK9,2,FALSE),0.005),"OK",IF(ABS((O990-I990)/I990)&lt;=2*IFERROR(VLOOKUP(G990,$AJ7:AK9,2,FALSE),0.005),"Mineur","Majeur"))))</f>
        <v/>
      </c>
    </row>
    <row r="991" spans="12:19" x14ac:dyDescent="0.25">
      <c r="L991" t="str">
        <f t="shared" si="75"/>
        <v/>
      </c>
      <c r="M991" t="str">
        <f>IF(AND(ISNUMBER(J991),ISNUMBER(K991)),IF(ABS(K991-J991)&lt;=MAX($AH3,ABS($AH4*I991)),"Concordant","Divergent"),"")</f>
        <v/>
      </c>
      <c r="O991" t="str">
        <f t="shared" si="76"/>
        <v/>
      </c>
      <c r="P991" t="str">
        <f t="shared" si="77"/>
        <v/>
      </c>
      <c r="Q991" t="str">
        <f t="shared" si="78"/>
        <v/>
      </c>
      <c r="R991" t="str">
        <f t="shared" si="79"/>
        <v/>
      </c>
      <c r="S991" t="str">
        <f>IF(OR(O991="",I991=""),"",IF(I991=0,IF(O991=0,"OK","Majeur"),IF(ABS((O991-I991)/I991)&lt;=IFERROR(VLOOKUP(G991,$AJ7:AK9,2,FALSE),0.005),"OK",IF(ABS((O991-I991)/I991)&lt;=2*IFERROR(VLOOKUP(G991,$AJ7:AK9,2,FALSE),0.005),"Mineur","Majeur"))))</f>
        <v/>
      </c>
    </row>
    <row r="992" spans="12:19" x14ac:dyDescent="0.25">
      <c r="L992" t="str">
        <f t="shared" si="75"/>
        <v/>
      </c>
      <c r="M992" t="str">
        <f>IF(AND(ISNUMBER(J992),ISNUMBER(K992)),IF(ABS(K992-J992)&lt;=MAX($AH3,ABS($AH4*I992)),"Concordant","Divergent"),"")</f>
        <v/>
      </c>
      <c r="O992" t="str">
        <f t="shared" si="76"/>
        <v/>
      </c>
      <c r="P992" t="str">
        <f t="shared" si="77"/>
        <v/>
      </c>
      <c r="Q992" t="str">
        <f t="shared" si="78"/>
        <v/>
      </c>
      <c r="R992" t="str">
        <f t="shared" si="79"/>
        <v/>
      </c>
      <c r="S992" t="str">
        <f>IF(OR(O992="",I992=""),"",IF(I992=0,IF(O992=0,"OK","Majeur"),IF(ABS((O992-I992)/I992)&lt;=IFERROR(VLOOKUP(G992,$AJ7:AK9,2,FALSE),0.005),"OK",IF(ABS((O992-I992)/I992)&lt;=2*IFERROR(VLOOKUP(G992,$AJ7:AK9,2,FALSE),0.005),"Mineur","Majeur"))))</f>
        <v/>
      </c>
    </row>
    <row r="993" spans="12:19" x14ac:dyDescent="0.25">
      <c r="L993" t="str">
        <f t="shared" si="75"/>
        <v/>
      </c>
      <c r="M993" t="str">
        <f>IF(AND(ISNUMBER(J993),ISNUMBER(K993)),IF(ABS(K993-J993)&lt;=MAX($AH3,ABS($AH4*I993)),"Concordant","Divergent"),"")</f>
        <v/>
      </c>
      <c r="O993" t="str">
        <f t="shared" si="76"/>
        <v/>
      </c>
      <c r="P993" t="str">
        <f t="shared" si="77"/>
        <v/>
      </c>
      <c r="Q993" t="str">
        <f t="shared" si="78"/>
        <v/>
      </c>
      <c r="R993" t="str">
        <f t="shared" si="79"/>
        <v/>
      </c>
      <c r="S993" t="str">
        <f>IF(OR(O993="",I993=""),"",IF(I993=0,IF(O993=0,"OK","Majeur"),IF(ABS((O993-I993)/I993)&lt;=IFERROR(VLOOKUP(G993,$AJ7:AK9,2,FALSE),0.005),"OK",IF(ABS((O993-I993)/I993)&lt;=2*IFERROR(VLOOKUP(G993,$AJ7:AK9,2,FALSE),0.005),"Mineur","Majeur"))))</f>
        <v/>
      </c>
    </row>
    <row r="994" spans="12:19" x14ac:dyDescent="0.25">
      <c r="L994" t="str">
        <f t="shared" si="75"/>
        <v/>
      </c>
      <c r="M994" t="str">
        <f>IF(AND(ISNUMBER(J994),ISNUMBER(K994)),IF(ABS(K994-J994)&lt;=MAX($AH3,ABS($AH4*I994)),"Concordant","Divergent"),"")</f>
        <v/>
      </c>
      <c r="O994" t="str">
        <f t="shared" si="76"/>
        <v/>
      </c>
      <c r="P994" t="str">
        <f t="shared" si="77"/>
        <v/>
      </c>
      <c r="Q994" t="str">
        <f t="shared" si="78"/>
        <v/>
      </c>
      <c r="R994" t="str">
        <f t="shared" si="79"/>
        <v/>
      </c>
      <c r="S994" t="str">
        <f>IF(OR(O994="",I994=""),"",IF(I994=0,IF(O994=0,"OK","Majeur"),IF(ABS((O994-I994)/I994)&lt;=IFERROR(VLOOKUP(G994,$AJ7:AK9,2,FALSE),0.005),"OK",IF(ABS((O994-I994)/I994)&lt;=2*IFERROR(VLOOKUP(G994,$AJ7:AK9,2,FALSE),0.005),"Mineur","Majeur"))))</f>
        <v/>
      </c>
    </row>
    <row r="995" spans="12:19" x14ac:dyDescent="0.25">
      <c r="L995" t="str">
        <f t="shared" si="75"/>
        <v/>
      </c>
      <c r="M995" t="str">
        <f>IF(AND(ISNUMBER(J995),ISNUMBER(K995)),IF(ABS(K995-J995)&lt;=MAX($AH3,ABS($AH4*I995)),"Concordant","Divergent"),"")</f>
        <v/>
      </c>
      <c r="O995" t="str">
        <f t="shared" si="76"/>
        <v/>
      </c>
      <c r="P995" t="str">
        <f t="shared" si="77"/>
        <v/>
      </c>
      <c r="Q995" t="str">
        <f t="shared" si="78"/>
        <v/>
      </c>
      <c r="R995" t="str">
        <f t="shared" si="79"/>
        <v/>
      </c>
      <c r="S995" t="str">
        <f>IF(OR(O995="",I995=""),"",IF(I995=0,IF(O995=0,"OK","Majeur"),IF(ABS((O995-I995)/I995)&lt;=IFERROR(VLOOKUP(G995,$AJ7:AK9,2,FALSE),0.005),"OK",IF(ABS((O995-I995)/I995)&lt;=2*IFERROR(VLOOKUP(G995,$AJ7:AK9,2,FALSE),0.005),"Mineur","Majeur"))))</f>
        <v/>
      </c>
    </row>
    <row r="996" spans="12:19" x14ac:dyDescent="0.25">
      <c r="L996" t="str">
        <f t="shared" si="75"/>
        <v/>
      </c>
      <c r="M996" t="str">
        <f>IF(AND(ISNUMBER(J996),ISNUMBER(K996)),IF(ABS(K996-J996)&lt;=MAX($AH3,ABS($AH4*I996)),"Concordant","Divergent"),"")</f>
        <v/>
      </c>
      <c r="O996" t="str">
        <f t="shared" si="76"/>
        <v/>
      </c>
      <c r="P996" t="str">
        <f t="shared" si="77"/>
        <v/>
      </c>
      <c r="Q996" t="str">
        <f t="shared" si="78"/>
        <v/>
      </c>
      <c r="R996" t="str">
        <f t="shared" si="79"/>
        <v/>
      </c>
      <c r="S996" t="str">
        <f>IF(OR(O996="",I996=""),"",IF(I996=0,IF(O996=0,"OK","Majeur"),IF(ABS((O996-I996)/I996)&lt;=IFERROR(VLOOKUP(G996,$AJ7:AK9,2,FALSE),0.005),"OK",IF(ABS((O996-I996)/I996)&lt;=2*IFERROR(VLOOKUP(G996,$AJ7:AK9,2,FALSE),0.005),"Mineur","Majeur"))))</f>
        <v/>
      </c>
    </row>
    <row r="997" spans="12:19" x14ac:dyDescent="0.25">
      <c r="L997" t="str">
        <f t="shared" si="75"/>
        <v/>
      </c>
      <c r="M997" t="str">
        <f>IF(AND(ISNUMBER(J997),ISNUMBER(K997)),IF(ABS(K997-J997)&lt;=MAX($AH3,ABS($AH4*I997)),"Concordant","Divergent"),"")</f>
        <v/>
      </c>
      <c r="O997" t="str">
        <f t="shared" si="76"/>
        <v/>
      </c>
      <c r="P997" t="str">
        <f t="shared" si="77"/>
        <v/>
      </c>
      <c r="Q997" t="str">
        <f t="shared" si="78"/>
        <v/>
      </c>
      <c r="R997" t="str">
        <f t="shared" si="79"/>
        <v/>
      </c>
      <c r="S997" t="str">
        <f>IF(OR(O997="",I997=""),"",IF(I997=0,IF(O997=0,"OK","Majeur"),IF(ABS((O997-I997)/I997)&lt;=IFERROR(VLOOKUP(G997,$AJ7:AK9,2,FALSE),0.005),"OK",IF(ABS((O997-I997)/I997)&lt;=2*IFERROR(VLOOKUP(G997,$AJ7:AK9,2,FALSE),0.005),"Mineur","Majeur"))))</f>
        <v/>
      </c>
    </row>
    <row r="998" spans="12:19" x14ac:dyDescent="0.25">
      <c r="L998" t="str">
        <f t="shared" si="75"/>
        <v/>
      </c>
      <c r="M998" t="str">
        <f>IF(AND(ISNUMBER(J998),ISNUMBER(K998)),IF(ABS(K998-J998)&lt;=MAX($AH3,ABS($AH4*I998)),"Concordant","Divergent"),"")</f>
        <v/>
      </c>
      <c r="O998" t="str">
        <f t="shared" si="76"/>
        <v/>
      </c>
      <c r="P998" t="str">
        <f t="shared" si="77"/>
        <v/>
      </c>
      <c r="Q998" t="str">
        <f t="shared" si="78"/>
        <v/>
      </c>
      <c r="R998" t="str">
        <f t="shared" si="79"/>
        <v/>
      </c>
      <c r="S998" t="str">
        <f>IF(OR(O998="",I998=""),"",IF(I998=0,IF(O998=0,"OK","Majeur"),IF(ABS((O998-I998)/I998)&lt;=IFERROR(VLOOKUP(G998,$AJ7:AK9,2,FALSE),0.005),"OK",IF(ABS((O998-I998)/I998)&lt;=2*IFERROR(VLOOKUP(G998,$AJ7:AK9,2,FALSE),0.005),"Mineur","Majeur"))))</f>
        <v/>
      </c>
    </row>
    <row r="999" spans="12:19" x14ac:dyDescent="0.25">
      <c r="L999" t="str">
        <f t="shared" si="75"/>
        <v/>
      </c>
      <c r="M999" t="str">
        <f>IF(AND(ISNUMBER(J999),ISNUMBER(K999)),IF(ABS(K999-J999)&lt;=MAX($AH3,ABS($AH4*I999)),"Concordant","Divergent"),"")</f>
        <v/>
      </c>
      <c r="O999" t="str">
        <f t="shared" si="76"/>
        <v/>
      </c>
      <c r="P999" t="str">
        <f t="shared" si="77"/>
        <v/>
      </c>
      <c r="Q999" t="str">
        <f t="shared" si="78"/>
        <v/>
      </c>
      <c r="R999" t="str">
        <f t="shared" si="79"/>
        <v/>
      </c>
      <c r="S999" t="str">
        <f>IF(OR(O999="",I999=""),"",IF(I999=0,IF(O999=0,"OK","Majeur"),IF(ABS((O999-I999)/I999)&lt;=IFERROR(VLOOKUP(G999,$AJ7:AK9,2,FALSE),0.005),"OK",IF(ABS((O999-I999)/I999)&lt;=2*IFERROR(VLOOKUP(G999,$AJ7:AK9,2,FALSE),0.005),"Mineur","Majeur"))))</f>
        <v/>
      </c>
    </row>
    <row r="1000" spans="12:19" x14ac:dyDescent="0.25">
      <c r="L1000" t="str">
        <f t="shared" si="75"/>
        <v/>
      </c>
      <c r="M1000" t="str">
        <f>IF(AND(ISNUMBER(J1000),ISNUMBER(K1000)),IF(ABS(K1000-J1000)&lt;=MAX($AH3,ABS($AH4*I1000)),"Concordant","Divergent"),"")</f>
        <v/>
      </c>
      <c r="O1000" t="str">
        <f t="shared" si="76"/>
        <v/>
      </c>
      <c r="P1000" t="str">
        <f t="shared" si="77"/>
        <v/>
      </c>
      <c r="Q1000" t="str">
        <f t="shared" si="78"/>
        <v/>
      </c>
      <c r="R1000" t="str">
        <f t="shared" si="79"/>
        <v/>
      </c>
      <c r="S1000" t="str">
        <f>IF(OR(O1000="",I1000=""),"",IF(I1000=0,IF(O1000=0,"OK","Majeur"),IF(ABS((O1000-I1000)/I1000)&lt;=IFERROR(VLOOKUP(G1000,$AJ7:AK9,2,FALSE),0.005),"OK",IF(ABS((O1000-I1000)/I1000)&lt;=2*IFERROR(VLOOKUP(G1000,$AJ7:AK9,2,FALSE),0.005),"Mineur","Majeur"))))</f>
        <v/>
      </c>
    </row>
  </sheetData>
  <mergeCells count="1">
    <mergeCell ref="A1:AE1"/>
  </mergeCells>
  <conditionalFormatting sqref="A3:AE1000">
    <cfRule type="expression" dxfId="4" priority="1">
      <formula>$S3="Majeur"</formula>
    </cfRule>
    <cfRule type="expression" dxfId="3" priority="2">
      <formula>$S3="Mineur"</formula>
    </cfRule>
    <cfRule type="expression" dxfId="2" priority="3">
      <formula>$S3="OK"</formula>
    </cfRule>
  </conditionalFormatting>
  <conditionalFormatting sqref="W3:W1000">
    <cfRule type="cellIs" dxfId="1" priority="4" operator="equal">
      <formula>"Clôturée"</formula>
    </cfRule>
  </conditionalFormatting>
  <conditionalFormatting sqref="X3:X1000">
    <cfRule type="expression" dxfId="0" priority="5">
      <formula>AND($W3&lt;&gt;"Clôturée",X3&lt;TODAY())</formula>
    </cfRule>
  </conditionalFormatting>
  <dataValidations count="3">
    <dataValidation type="list" allowBlank="1" showDropDown="1" showInputMessage="1" showErrorMessage="1" sqref="G3:G1000" xr:uid="{00000000-0002-0000-0100-000000000000}">
      <formula1>"A,B,C"</formula1>
    </dataValidation>
    <dataValidation type="list" allowBlank="1" showDropDown="1" showInputMessage="1" showErrorMessage="1" sqref="W3:W1000" xr:uid="{00000000-0002-0000-0100-000001000000}">
      <formula1>"Non planifiée,Planifiée,En cours,Clôturée"</formula1>
    </dataValidation>
    <dataValidation type="list" allowBlank="1" showDropDown="1" showInputMessage="1" showErrorMessage="1" sqref="T3:T1000" xr:uid="{00000000-0002-0000-0100-000002000000}">
      <formula1>"Erreur saisie admin,Erreur UOM,Mauvaise localisation,Mauvaise étiquette,Mispick/Préparation,Erreur de comptage,Perte/Casse/Shrinkage,Erreur BOM/consommation,Réception non enregistrée,Expédition non enregistrée,Rupture cycle count,Écart fournisseur,Autre"</formula1>
    </dataValidation>
  </dataValidation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Catalogue</vt:lpstr>
      <vt:lpstr>Inventaires_Blind_Counts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2025-08-17T02:48:32Z</dcterms:created>
  <dcterms:modified xsi:type="dcterms:W3CDTF">2025-08-17T14:40:18Z</dcterms:modified>
</cp:coreProperties>
</file>