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OnePage" sheetId="1" r:id="rId1"/>
  </sheets>
  <definedNames>
    <definedName name="CAPEX_Monthly">OnePage!$D$11</definedName>
    <definedName name="COGS_Unit">OnePage!$D$9</definedName>
    <definedName name="Growth">OnePage!$D$8</definedName>
    <definedName name="Initial_Cash">OnePage!$D$12</definedName>
    <definedName name="OPEX_Monthly">OnePage!$D$10</definedName>
    <definedName name="Price">OnePage!$D$6</definedName>
    <definedName name="_xlnm.Print_Area" localSheetId="0">OnePage!$A$1:$O$22</definedName>
    <definedName name="Units_Start">OnePage!$D$7</definedName>
  </definedNames>
  <calcPr calcId="124519" fullCalcOnLoad="1"/>
</workbook>
</file>

<file path=xl/sharedStrings.xml><?xml version="1.0" encoding="utf-8"?>
<sst xmlns="http://schemas.openxmlformats.org/spreadsheetml/2006/main" count="44" uniqueCount="44">
  <si>
    <t>Business Plan — One Page (automatisé)</t>
  </si>
  <si>
    <t>Modèle prêt à l’emploi • Mise à jour : 2025-08-25 • Utilisez les cellules blanches pour vos hypothèses</t>
  </si>
  <si>
    <t>Hypothèses (entrées)</t>
  </si>
  <si>
    <t>Type de modèle</t>
  </si>
  <si>
    <t>Produit/Unités</t>
  </si>
  <si>
    <t>Prix / ARPU (€)</t>
  </si>
  <si>
    <t>Unités M1 (ou abonnés init.)</t>
  </si>
  <si>
    <t>Croissance mensuelle (%)</t>
  </si>
  <si>
    <t>Coût variable / unité (€)</t>
  </si>
  <si>
    <t>Charges fixes mensuelles OPEX (€)</t>
  </si>
  <si>
    <t>Capex mensuel (€)</t>
  </si>
  <si>
    <t>Cash initial (€)</t>
  </si>
  <si>
    <t>Noms définis →</t>
  </si>
  <si>
    <t>Prévisions 12 mois</t>
  </si>
  <si>
    <t>Mois</t>
  </si>
  <si>
    <t>Unités</t>
  </si>
  <si>
    <t>Chiffre d’affaires</t>
  </si>
  <si>
    <t>Coût des ventes</t>
  </si>
  <si>
    <t>Marge brute</t>
  </si>
  <si>
    <t>OPEX</t>
  </si>
  <si>
    <t>EBITDA</t>
  </si>
  <si>
    <t>Cash fin de mois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</si>
  <si>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</si>
  <si>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</si>
  <si>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</si>
  <si>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</si>
  <si>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</si>
  <si>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</si>
  <si>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</si>
  <si>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</si>
  <si>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</si>
  <si>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</si>
  <si>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</si>
  <si>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</si>
  <si>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Total / Moyenne</t>
  </si>
  <si>
    <t>KPI principaux (Y1)</t>
  </si>
  <si>
    <t>Chiffre d’affaires (Y1)</t>
  </si>
  <si>
    <t>EBITDA (Y1)</t>
  </si>
  <si>
    <t>Marge brute % (Y1)</t>
  </si>
  <si>
    <t>Point mort (unités)</t>
  </si>
  <si>
    <t>Astuce : modifiez la croissance pour voir l’impact sur la trésorerie.</t>
  </si>
  <si>
    <t>Mois de point mort</t>
  </si>
  <si>
    <t>Runway (mois cash &lt; 0)</t>
  </si>
  <si>
    <t>Mode d’emploi :
1) Remplissez les cellules blanches dans « Hypothèses ».
2) Le tableau 12 mois se calcule automatiquement (unités, CA, marge, OPEX, EBITDA, cash).
3) Les KPI à droite se mettent à jour + sparklines de tendance.
4) Imprimez/Export PDF : le modèle tient sur 1 page (A4, paysage).</t>
  </si>
</sst>
</file>

<file path=xl/styles.xml><?xml version="1.0" encoding="utf-8"?>
<styleSheet xmlns="http://schemas.openxmlformats.org/spreadsheetml/2006/main">
  <numFmts count="4">
    <numFmt numFmtId="164" formatCode="#,##0.00"/>
    <numFmt numFmtId="165" formatCode="#,##0"/>
    <numFmt numFmtId="166" formatCode="#,##0;[Red]-#,##0"/>
    <numFmt numFmtId="167" formatCode="0.0%"/>
  </numFmts>
  <fonts count="12">
    <font>
      <sz val="11"/>
      <color theme="1"/>
      <name val="Calibri"/>
      <family val="2"/>
      <scheme val="minor"/>
    </font>
    <font>
      <b/>
      <sz val="20"/>
      <color rgb="FFFFFFFF"/>
      <name val="Calibri Light"/>
      <family val="2"/>
    </font>
    <font>
      <sz val="10"/>
      <color rgb="FFFFFFFF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10"/>
      <color rgb="FF111827"/>
      <name val="Calibri"/>
      <family val="2"/>
      <scheme val="minor"/>
    </font>
    <font>
      <b/>
      <sz val="16"/>
      <color theme="1"/>
      <name val="Calibri Light"/>
      <family val="2"/>
    </font>
    <font>
      <i/>
      <sz val="9"/>
      <color rgb="FF6B728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rgb="FF2563EB"/>
        <bgColor indexed="64"/>
      </patternFill>
    </fill>
    <fill>
      <patternFill patternType="solid">
        <fgColor rgb="FFF8FAFF"/>
        <bgColor indexed="64"/>
      </patternFill>
    </fill>
    <fill>
      <patternFill patternType="solid">
        <fgColor rgb="FF0EA5E9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rgb="FF2563EB"/>
      </left>
      <right style="thin">
        <color rgb="FF2563EB"/>
      </right>
      <top style="thin">
        <color rgb="FF2563EB"/>
      </top>
      <bottom style="thin">
        <color rgb="FF2563EB"/>
      </bottom>
      <diagonal/>
    </border>
    <border>
      <left/>
      <right/>
      <top/>
      <bottom style="thin">
        <color rgb="FFFFFFFF"/>
      </bottom>
      <diagonal/>
    </border>
    <border>
      <left style="thin">
        <color rgb="FF5A6A85"/>
      </left>
      <right style="thin">
        <color rgb="FF5A6A85"/>
      </right>
      <top style="thin">
        <color rgb="FF5A6A85"/>
      </top>
      <bottom style="thin">
        <color rgb="FF5A6A85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top" wrapText="1"/>
    </xf>
    <xf numFmtId="0" fontId="6" fillId="4" borderId="3" xfId="0" applyFont="1" applyFill="1" applyBorder="1" applyAlignment="1">
      <alignment horizontal="center" vertical="center"/>
    </xf>
    <xf numFmtId="0" fontId="7" fillId="0" borderId="0" xfId="0" applyFont="1"/>
    <xf numFmtId="164" fontId="5" fillId="5" borderId="3" xfId="0" applyNumberFormat="1" applyFont="1" applyFill="1" applyBorder="1" applyAlignment="1">
      <alignment horizontal="right" vertical="center"/>
    </xf>
    <xf numFmtId="0" fontId="5" fillId="0" borderId="3" xfId="0" applyFont="1" applyBorder="1" applyAlignment="1">
      <alignment horizontal="left"/>
    </xf>
    <xf numFmtId="165" fontId="5" fillId="0" borderId="3" xfId="0" applyNumberFormat="1" applyFont="1" applyBorder="1" applyAlignment="1">
      <alignment horizontal="right"/>
    </xf>
    <xf numFmtId="166" fontId="5" fillId="0" borderId="3" xfId="0" applyNumberFormat="1" applyFont="1" applyBorder="1" applyAlignment="1">
      <alignment horizontal="right"/>
    </xf>
    <xf numFmtId="165" fontId="8" fillId="0" borderId="0" xfId="0" applyNumberFormat="1" applyFont="1" applyAlignment="1">
      <alignment horizontal="right" vertical="center"/>
    </xf>
    <xf numFmtId="165" fontId="5" fillId="5" borderId="3" xfId="0" applyNumberFormat="1" applyFont="1" applyFill="1" applyBorder="1" applyAlignment="1">
      <alignment horizontal="right"/>
    </xf>
    <xf numFmtId="0" fontId="5" fillId="3" borderId="1" xfId="0" applyFont="1" applyFill="1" applyBorder="1" applyAlignment="1">
      <alignment horizontal="left" vertical="center" wrapText="1"/>
    </xf>
    <xf numFmtId="167" fontId="5" fillId="5" borderId="3" xfId="0" applyNumberFormat="1" applyFont="1" applyFill="1" applyBorder="1" applyAlignment="1">
      <alignment horizontal="right"/>
    </xf>
    <xf numFmtId="167" fontId="8" fillId="0" borderId="0" xfId="0" applyNumberFormat="1" applyFont="1" applyAlignment="1">
      <alignment horizontal="right" vertical="center"/>
    </xf>
    <xf numFmtId="0" fontId="9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right" vertical="center"/>
    </xf>
    <xf numFmtId="0" fontId="0" fillId="3" borderId="0" xfId="0" applyFill="1"/>
    <xf numFmtId="0" fontId="5" fillId="0" borderId="0" xfId="0" applyFont="1" applyAlignment="1">
      <alignment vertical="top" wrapText="1"/>
    </xf>
  </cellXfs>
  <cellStyles count="1">
    <cellStyle name="Normal" xfId="0" builtinId="0"/>
  </cellStyles>
  <dxfs count="3">
    <dxf>
      <numFmt numFmtId="166" formatCode="#,##0;[Red]-#,##0"/>
      <border>
        <left style="thin">
          <color rgb="FF5A6A85"/>
        </left>
        <right style="thin">
          <color rgb="FF5A6A85"/>
        </right>
        <top style="thin">
          <color rgb="FF5A6A85"/>
        </top>
        <bottom style="thin">
          <color rgb="FF5A6A85"/>
        </bottom>
        <vertical/>
        <horizontal/>
      </border>
    </dxf>
    <dxf>
      <border>
        <left style="thin">
          <color rgb="FF2563EB"/>
        </left>
        <right style="thin">
          <color rgb="FF2563EB"/>
        </right>
        <top style="thin">
          <color rgb="FF2563EB"/>
        </top>
        <bottom style="thin">
          <color rgb="FF2563EB"/>
        </bottom>
        <vertical/>
        <horizontal/>
      </border>
    </dxf>
    <dxf>
      <border>
        <left style="thin">
          <color rgb="FF5A6A85"/>
        </left>
        <right style="thin">
          <color rgb="FF5A6A85"/>
        </right>
        <top style="thin">
          <color rgb="FF5A6A85"/>
        </top>
        <bottom style="thin">
          <color rgb="FF5A6A85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1"/>
  <sheetViews>
    <sheetView showGridLines="0" tabSelected="1" workbookViewId="0">
      <pane ySplit="5" topLeftCell="A6" activePane="bottomLeft" state="frozen"/>
      <selection pane="bottomLeft"/>
    </sheetView>
  </sheetViews>
  <sheetFormatPr defaultRowHeight="15"/>
  <cols>
    <col min="1" max="1" width="2.7109375" customWidth="1"/>
    <col min="2" max="4" width="21.7109375" customWidth="1"/>
    <col min="5" max="5" width="2.7109375" customWidth="1"/>
    <col min="6" max="6" width="9.7109375" customWidth="1"/>
    <col min="7" max="7" width="10.7109375" customWidth="1"/>
    <col min="8" max="8" width="13.7109375" customWidth="1"/>
    <col min="9" max="9" width="12.7109375" customWidth="1"/>
    <col min="10" max="10" width="13.7109375" customWidth="1"/>
    <col min="11" max="13" width="12.7109375" customWidth="1"/>
    <col min="14" max="14" width="2.7109375" customWidth="1"/>
    <col min="15" max="15" width="28.7109375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4" spans="1:15">
      <c r="B4" s="3" t="s">
        <v>2</v>
      </c>
      <c r="C4" s="3"/>
      <c r="D4" s="3"/>
      <c r="F4" s="4" t="s">
        <v>13</v>
      </c>
      <c r="O4" s="3" t="s">
        <v>35</v>
      </c>
    </row>
    <row r="5" spans="1:15">
      <c r="B5" s="5"/>
      <c r="C5" s="5"/>
      <c r="D5" s="5"/>
      <c r="F5" s="6" t="s">
        <v>14</v>
      </c>
      <c r="G5" s="6" t="s">
        <v>15</v>
      </c>
      <c r="H5" s="6" t="s">
        <v>16</v>
      </c>
      <c r="I5" s="6" t="s">
        <v>17</v>
      </c>
      <c r="J5" s="6" t="s">
        <v>18</v>
      </c>
      <c r="K5" s="6" t="s">
        <v>19</v>
      </c>
      <c r="L5" s="6" t="s">
        <v>20</v>
      </c>
      <c r="M5" s="6" t="s">
        <v>21</v>
      </c>
      <c r="O5" s="3"/>
    </row>
    <row r="6" spans="1:15">
      <c r="B6" s="7" t="s">
        <v>3</v>
      </c>
      <c r="C6" s="5"/>
      <c r="D6" s="8" t="s">
        <v>4</v>
      </c>
      <c r="F6" s="9" t="s">
        <v>22</v>
      </c>
      <c r="G6" s="10">
        <f>Units_Start</f>
        <v>0</v>
      </c>
      <c r="H6" s="10">
        <f>G6*Price</f>
        <v>0</v>
      </c>
      <c r="I6" s="10">
        <f>G6*COGS_Unit</f>
        <v>0</v>
      </c>
      <c r="J6" s="10">
        <f>H6-I6</f>
        <v>0</v>
      </c>
      <c r="K6" s="10">
        <f>OPEX_Monthly+CAPEX_Monthly</f>
        <v>0</v>
      </c>
      <c r="L6" s="11">
        <f>J6-K6</f>
        <v>0</v>
      </c>
      <c r="M6" s="11">
        <f>Initial_Cash+L6</f>
        <v>0</v>
      </c>
      <c r="O6" s="7" t="s">
        <v>36</v>
      </c>
    </row>
    <row r="7" spans="1:15">
      <c r="B7" s="7" t="s">
        <v>5</v>
      </c>
      <c r="C7" s="5"/>
      <c r="D7" s="8">
        <v>49</v>
      </c>
      <c r="F7" s="9" t="s">
        <v>23</v>
      </c>
      <c r="G7" s="10">
        <f>G6*(1+Growth)</f>
        <v>0</v>
      </c>
      <c r="H7" s="10">
        <f>G7*Price</f>
        <v>0</v>
      </c>
      <c r="I7" s="10">
        <f>G7*COGS_Unit</f>
        <v>0</v>
      </c>
      <c r="J7" s="10">
        <f>H7-I7</f>
        <v>0</v>
      </c>
      <c r="K7" s="10">
        <f>OPEX_Monthly+CAPEX_Monthly</f>
        <v>0</v>
      </c>
      <c r="L7" s="11">
        <f>J7-K7</f>
        <v>0</v>
      </c>
      <c r="M7" s="11">
        <f>M6+L7</f>
        <v>0</v>
      </c>
      <c r="O7" s="12">
        <f>SUM(H6:H17)</f>
        <v>0</v>
      </c>
    </row>
    <row r="8" spans="1:15">
      <c r="B8" s="7" t="s">
        <v>6</v>
      </c>
      <c r="C8" s="5"/>
      <c r="D8" s="13">
        <v>200</v>
      </c>
      <c r="F8" s="9" t="s">
        <v>24</v>
      </c>
      <c r="G8" s="10">
        <f>G7*(1+Growth)</f>
        <v>0</v>
      </c>
      <c r="H8" s="10">
        <f>G8*Price</f>
        <v>0</v>
      </c>
      <c r="I8" s="10">
        <f>G8*COGS_Unit</f>
        <v>0</v>
      </c>
      <c r="J8" s="10">
        <f>H8-I8</f>
        <v>0</v>
      </c>
      <c r="K8" s="10">
        <f>OPEX_Monthly+CAPEX_Monthly</f>
        <v>0</v>
      </c>
      <c r="L8" s="11">
        <f>J8-K8</f>
        <v>0</v>
      </c>
      <c r="M8" s="11">
        <f>M7+L8</f>
        <v>0</v>
      </c>
      <c r="O8" s="14"/>
    </row>
    <row r="9" spans="1:15">
      <c r="B9" s="7" t="s">
        <v>7</v>
      </c>
      <c r="C9" s="5"/>
      <c r="D9" s="15">
        <v>0.08</v>
      </c>
      <c r="F9" s="9" t="s">
        <v>25</v>
      </c>
      <c r="G9" s="10">
        <f>G8*(1+Growth)</f>
        <v>0</v>
      </c>
      <c r="H9" s="10">
        <f>G9*Price</f>
        <v>0</v>
      </c>
      <c r="I9" s="10">
        <f>G9*COGS_Unit</f>
        <v>0</v>
      </c>
      <c r="J9" s="10">
        <f>H9-I9</f>
        <v>0</v>
      </c>
      <c r="K9" s="10">
        <f>OPEX_Monthly+CAPEX_Monthly</f>
        <v>0</v>
      </c>
      <c r="L9" s="11">
        <f>J9-K9</f>
        <v>0</v>
      </c>
      <c r="M9" s="11">
        <f>M8+L9</f>
        <v>0</v>
      </c>
      <c r="O9" s="7" t="s">
        <v>37</v>
      </c>
    </row>
    <row r="10" spans="1:15">
      <c r="B10" s="7" t="s">
        <v>8</v>
      </c>
      <c r="C10" s="5"/>
      <c r="D10" s="8">
        <v>15</v>
      </c>
      <c r="F10" s="9" t="s">
        <v>26</v>
      </c>
      <c r="G10" s="10">
        <f>G9*(1+Growth)</f>
        <v>0</v>
      </c>
      <c r="H10" s="10">
        <f>G10*Price</f>
        <v>0</v>
      </c>
      <c r="I10" s="10">
        <f>G10*COGS_Unit</f>
        <v>0</v>
      </c>
      <c r="J10" s="10">
        <f>H10-I10</f>
        <v>0</v>
      </c>
      <c r="K10" s="10">
        <f>OPEX_Monthly+CAPEX_Monthly</f>
        <v>0</v>
      </c>
      <c r="L10" s="11">
        <f>J10-K10</f>
        <v>0</v>
      </c>
      <c r="M10" s="11">
        <f>M9+L10</f>
        <v>0</v>
      </c>
      <c r="O10" s="12">
        <f>SUM(L6:L17)</f>
        <v>0</v>
      </c>
    </row>
    <row r="11" spans="1:15">
      <c r="B11" s="7" t="s">
        <v>9</v>
      </c>
      <c r="C11" s="5"/>
      <c r="D11" s="8">
        <v>5000</v>
      </c>
      <c r="F11" s="9" t="s">
        <v>27</v>
      </c>
      <c r="G11" s="10">
        <f>G10*(1+Growth)</f>
        <v>0</v>
      </c>
      <c r="H11" s="10">
        <f>G11*Price</f>
        <v>0</v>
      </c>
      <c r="I11" s="10">
        <f>G11*COGS_Unit</f>
        <v>0</v>
      </c>
      <c r="J11" s="10">
        <f>H11-I11</f>
        <v>0</v>
      </c>
      <c r="K11" s="10">
        <f>OPEX_Monthly+CAPEX_Monthly</f>
        <v>0</v>
      </c>
      <c r="L11" s="11">
        <f>J11-K11</f>
        <v>0</v>
      </c>
      <c r="M11" s="11">
        <f>M10+L11</f>
        <v>0</v>
      </c>
      <c r="O11" s="14"/>
    </row>
    <row r="12" spans="1:15">
      <c r="B12" s="7" t="s">
        <v>10</v>
      </c>
      <c r="C12" s="5"/>
      <c r="D12" s="8">
        <v>0</v>
      </c>
      <c r="F12" s="9" t="s">
        <v>28</v>
      </c>
      <c r="G12" s="10">
        <f>G11*(1+Growth)</f>
        <v>0</v>
      </c>
      <c r="H12" s="10">
        <f>G12*Price</f>
        <v>0</v>
      </c>
      <c r="I12" s="10">
        <f>G12*COGS_Unit</f>
        <v>0</v>
      </c>
      <c r="J12" s="10">
        <f>H12-I12</f>
        <v>0</v>
      </c>
      <c r="K12" s="10">
        <f>OPEX_Monthly+CAPEX_Monthly</f>
        <v>0</v>
      </c>
      <c r="L12" s="11">
        <f>J12-K12</f>
        <v>0</v>
      </c>
      <c r="M12" s="11">
        <f>M11+L12</f>
        <v>0</v>
      </c>
      <c r="O12" s="7" t="s">
        <v>38</v>
      </c>
    </row>
    <row r="13" spans="1:15">
      <c r="B13" s="7" t="s">
        <v>11</v>
      </c>
      <c r="D13" s="8">
        <v>20000</v>
      </c>
      <c r="F13" s="9" t="s">
        <v>29</v>
      </c>
      <c r="G13" s="10">
        <f>G12*(1+Growth)</f>
        <v>0</v>
      </c>
      <c r="H13" s="10">
        <f>G13*Price</f>
        <v>0</v>
      </c>
      <c r="I13" s="10">
        <f>G13*COGS_Unit</f>
        <v>0</v>
      </c>
      <c r="J13" s="10">
        <f>H13-I13</f>
        <v>0</v>
      </c>
      <c r="K13" s="10">
        <f>OPEX_Monthly+CAPEX_Monthly</f>
        <v>0</v>
      </c>
      <c r="L13" s="11">
        <f>J13-K13</f>
        <v>0</v>
      </c>
      <c r="M13" s="11">
        <f>M12+L13</f>
        <v>0</v>
      </c>
      <c r="O13" s="16">
        <f>IFERROR(SUM(J6:J17)/SUM(H6:H17),0)</f>
        <v>0</v>
      </c>
    </row>
    <row r="14" spans="1:15">
      <c r="B14" s="17" t="s">
        <v>40</v>
      </c>
      <c r="C14" s="17"/>
      <c r="D14" s="17"/>
      <c r="F14" s="9" t="s">
        <v>30</v>
      </c>
      <c r="G14" s="10">
        <f>G13*(1+Growth)</f>
        <v>0</v>
      </c>
      <c r="H14" s="10">
        <f>G14*Price</f>
        <v>0</v>
      </c>
      <c r="I14" s="10">
        <f>G14*COGS_Unit</f>
        <v>0</v>
      </c>
      <c r="J14" s="10">
        <f>H14-I14</f>
        <v>0</v>
      </c>
      <c r="K14" s="10">
        <f>OPEX_Monthly+CAPEX_Monthly</f>
        <v>0</v>
      </c>
      <c r="L14" s="11">
        <f>J14-K14</f>
        <v>0</v>
      </c>
      <c r="M14" s="11">
        <f>M13+L14</f>
        <v>0</v>
      </c>
      <c r="O14" s="14"/>
    </row>
    <row r="15" spans="1:15">
      <c r="B15" s="7" t="s">
        <v>41</v>
      </c>
      <c r="D15" s="18">
        <f>IFERROR(INDEX(F6:F17, MATCH(TRUE, G6:G17&gt;=O16, 0)), "N/A")</f>
        <v>0</v>
      </c>
      <c r="F15" s="9" t="s">
        <v>31</v>
      </c>
      <c r="G15" s="10">
        <f>G14*(1+Growth)</f>
        <v>0</v>
      </c>
      <c r="H15" s="10">
        <f>G15*Price</f>
        <v>0</v>
      </c>
      <c r="I15" s="10">
        <f>G15*COGS_Unit</f>
        <v>0</v>
      </c>
      <c r="J15" s="10">
        <f>H15-I15</f>
        <v>0</v>
      </c>
      <c r="K15" s="10">
        <f>OPEX_Monthly+CAPEX_Monthly</f>
        <v>0</v>
      </c>
      <c r="L15" s="11">
        <f>J15-K15</f>
        <v>0</v>
      </c>
      <c r="M15" s="11">
        <f>M14+L15</f>
        <v>0</v>
      </c>
      <c r="O15" s="7" t="s">
        <v>39</v>
      </c>
    </row>
    <row r="16" spans="1:15">
      <c r="B16" s="7" t="s">
        <v>42</v>
      </c>
      <c r="D16" s="18">
        <f>IFERROR(INDEX(F6:F17, MATCH(TRUE, M6:M17&lt;0, 0)), "≥12 mois")</f>
        <v>0</v>
      </c>
      <c r="F16" s="9" t="s">
        <v>32</v>
      </c>
      <c r="G16" s="10">
        <f>G15*(1+Growth)</f>
        <v>0</v>
      </c>
      <c r="H16" s="10">
        <f>G16*Price</f>
        <v>0</v>
      </c>
      <c r="I16" s="10">
        <f>G16*COGS_Unit</f>
        <v>0</v>
      </c>
      <c r="J16" s="10">
        <f>H16-I16</f>
        <v>0</v>
      </c>
      <c r="K16" s="10">
        <f>OPEX_Monthly+CAPEX_Monthly</f>
        <v>0</v>
      </c>
      <c r="L16" s="11">
        <f>J16-K16</f>
        <v>0</v>
      </c>
      <c r="M16" s="11">
        <f>M15+L16</f>
        <v>0</v>
      </c>
      <c r="O16" s="19">
        <f>IF(Price&gt;COGS_Unit,OPEX_Monthly/(Price-COGS_Unit),NA())</f>
        <v>0</v>
      </c>
    </row>
    <row r="17" spans="2:15">
      <c r="F17" s="9" t="s">
        <v>33</v>
      </c>
      <c r="G17" s="10">
        <f>G16*(1+Growth)</f>
        <v>0</v>
      </c>
      <c r="H17" s="10">
        <f>G17*Price</f>
        <v>0</v>
      </c>
      <c r="I17" s="10">
        <f>G17*COGS_Unit</f>
        <v>0</v>
      </c>
      <c r="J17" s="10">
        <f>H17-I17</f>
        <v>0</v>
      </c>
      <c r="K17" s="10">
        <f>OPEX_Monthly+CAPEX_Monthly</f>
        <v>0</v>
      </c>
      <c r="L17" s="11">
        <f>J17-K17</f>
        <v>0</v>
      </c>
      <c r="M17" s="11">
        <f>M16+L17</f>
        <v>0</v>
      </c>
      <c r="O17" s="14"/>
    </row>
    <row r="18" spans="2:15"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spans="2:15">
      <c r="B19" s="21" t="s">
        <v>43</v>
      </c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2:15"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spans="2:15"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</row>
  </sheetData>
  <mergeCells count="12">
    <mergeCell ref="A1:O1"/>
    <mergeCell ref="A2:O2"/>
    <mergeCell ref="B4:D4"/>
    <mergeCell ref="B5:D12"/>
    <mergeCell ref="O4:O5"/>
    <mergeCell ref="O6:O8"/>
    <mergeCell ref="O9:O11"/>
    <mergeCell ref="O12:O14"/>
    <mergeCell ref="O15:O17"/>
    <mergeCell ref="B14:D14"/>
    <mergeCell ref="B18:O18"/>
    <mergeCell ref="B19:O21"/>
  </mergeCells>
  <conditionalFormatting sqref="B5:D12">
    <cfRule type="notContainsBlanks" dxfId="1" priority="3">
      <formula>LEN(TRIM(B5))&gt;0</formula>
    </cfRule>
  </conditionalFormatting>
  <conditionalFormatting sqref="F5:M17">
    <cfRule type="notContainsBlanks" dxfId="2" priority="4">
      <formula>LEN(TRIM(F5))&gt;0</formula>
    </cfRule>
  </conditionalFormatting>
  <conditionalFormatting sqref="L6:L17">
    <cfRule type="cellIs" dxfId="0" priority="1" operator="lessThan">
      <formula>0</formula>
    </cfRule>
  </conditionalFormatting>
  <conditionalFormatting sqref="M6:M17">
    <cfRule type="cellIs" dxfId="0" priority="2" operator="lessThan">
      <formula>0</formula>
    </cfRule>
  </conditionalFormatting>
  <conditionalFormatting sqref="O6:O17">
    <cfRule type="notContainsBlanks" dxfId="1" priority="5">
      <formula>LEN(TRIM(O6))&gt;0</formula>
    </cfRule>
  </conditionalFormatting>
  <dataValidations count="1">
    <dataValidation type="list" allowBlank="1" showInputMessage="1" showErrorMessage="1" sqref="D5">
      <formula1>"Produit/Unités,SaaS/Abonnement"</formula1>
    </dataValidation>
  </dataValidations>
  <pageMargins left="0.4" right="0.25" top="0.4" bottom="0.4" header="0.3" footer="0.3"/>
  <pageSetup paperSize="9" orientation="landscape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negative="1">
          <x14:colorSeries rgb="FF7C3AED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OnePage!M6:M17</xm:f>
              <xm:sqref>O17</xm:sqref>
            </x14:sparkline>
          </x14:sparklines>
        </x14:sparklineGroup>
        <x14:sparklineGroup displayEmptyCellsAs="gap">
          <x14:colorSeries rgb="FF059669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OnePage!J6:J17</xm:f>
              <xm:sqref>O14</xm:sqref>
            </x14:sparkline>
          </x14:sparklines>
        </x14:sparklineGroup>
        <x14:sparklineGroup displayEmptyCellsAs="gap" negative="1">
          <x14:colorSeries rgb="FFEA580C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OnePage!L6:L17</xm:f>
              <xm:sqref>O11</xm:sqref>
            </x14:sparkline>
          </x14:sparklines>
        </x14:sparklineGroup>
        <x14:sparklineGroup displayEmptyCellsAs="gap" high="1">
          <x14:colorSeries rgb="FF2563EB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OnePage!H6:H17</xm:f>
              <xm:sqref>O8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8</vt:i4>
      </vt:variant>
    </vt:vector>
  </HeadingPairs>
  <TitlesOfParts>
    <vt:vector size="9" baseType="lpstr">
      <vt:lpstr>OnePage</vt:lpstr>
      <vt:lpstr>CAPEX_Monthly</vt:lpstr>
      <vt:lpstr>COGS_Unit</vt:lpstr>
      <vt:lpstr>Growth</vt:lpstr>
      <vt:lpstr>Initial_Cash</vt:lpstr>
      <vt:lpstr>OPEX_Monthly</vt:lpstr>
      <vt:lpstr>Price</vt:lpstr>
      <vt:lpstr>OnePage!Print_Area</vt:lpstr>
      <vt:lpstr>Units_Start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2025-08-25T23:28:18Z</dcterms:created>
  <dcterms:modified xsi:type="dcterms:W3CDTF">2025-08-25T23:28:18Z</dcterms:modified>
</cp:coreProperties>
</file>