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charts/chart1.xml" ContentType="application/vnd.openxmlformats-officedocument.drawingml.chart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ettings" sheetId="1" r:id="rId1"/>
    <sheet name="Employees" sheetId="2" r:id="rId2"/>
    <sheet name="Absence_Log" sheetId="3" r:id="rId3"/>
    <sheet name="Summary" sheetId="4" r:id="rId4"/>
    <sheet name="Monthly_Calendar" sheetId="5" r:id="rId5"/>
  </sheets>
  <definedNames>
    <definedName name="cal_filter_dept">Settings!$B$28</definedName>
    <definedName name="cal_filter_emp">Settings!$B$29</definedName>
    <definedName name="lst_absence_types">Settings!$A$4:$A$12</definedName>
    <definedName name="lst_departments">tbl_employees[Department]</definedName>
    <definedName name="lst_durations">Settings!$A$17:$A$19</definedName>
    <definedName name="lst_employees">tbl_employees[Employee]</definedName>
    <definedName name="lst_shifts">Settings!$E$4:$E$6</definedName>
    <definedName name="lst_status">Settings!$C$4:$C$6</definedName>
    <definedName name="lst_yesno">Settings!$G$4:$G$5</definedName>
    <definedName name="period_end">Settings!$B$26</definedName>
    <definedName name="period_start">Settings!$B$25</definedName>
  </definedNames>
  <calcPr calcId="124519" fullCalcOnLoad="1"/>
</workbook>
</file>

<file path=xl/sharedStrings.xml><?xml version="1.0" encoding="utf-8"?>
<sst xmlns="http://schemas.openxmlformats.org/spreadsheetml/2006/main" count="164" uniqueCount="97">
  <si>
    <t>Automated Daily Staff Absence Tracker — Settings</t>
  </si>
  <si>
    <t>Absence Types</t>
  </si>
  <si>
    <t>Sick Leave</t>
  </si>
  <si>
    <t>Vacation</t>
  </si>
  <si>
    <t>Personal</t>
  </si>
  <si>
    <t>Unpaid</t>
  </si>
  <si>
    <t>Late Arrival</t>
  </si>
  <si>
    <t>Medical Appointment</t>
  </si>
  <si>
    <t>Maternity/Paternity</t>
  </si>
  <si>
    <t>Training</t>
  </si>
  <si>
    <t>Other</t>
  </si>
  <si>
    <t>Status Options</t>
  </si>
  <si>
    <t>Approved</t>
  </si>
  <si>
    <t>Pending</t>
  </si>
  <si>
    <t>Rejected</t>
  </si>
  <si>
    <t>Shift Options</t>
  </si>
  <si>
    <t>Day</t>
  </si>
  <si>
    <t>Evening</t>
  </si>
  <si>
    <t>Night</t>
  </si>
  <si>
    <t>Document Provided?</t>
  </si>
  <si>
    <t>Yes</t>
  </si>
  <si>
    <t>No</t>
  </si>
  <si>
    <t>Duration Options</t>
  </si>
  <si>
    <t>Full Day</t>
  </si>
  <si>
    <t>Half Day</t>
  </si>
  <si>
    <t>Hours</t>
  </si>
  <si>
    <t>Period Start</t>
  </si>
  <si>
    <t>Period End</t>
  </si>
  <si>
    <t>Calendar Filter — Department</t>
  </si>
  <si>
    <t>Calendar Filter — Employee</t>
  </si>
  <si>
    <t>Employees &amp; FTE</t>
  </si>
  <si>
    <t>ID</t>
  </si>
  <si>
    <t>Employee</t>
  </si>
  <si>
    <t>Department</t>
  </si>
  <si>
    <t>FTE</t>
  </si>
  <si>
    <t>Manager</t>
  </si>
  <si>
    <t>Email</t>
  </si>
  <si>
    <t>Amine Laaroussi</t>
  </si>
  <si>
    <t>Sales</t>
  </si>
  <si>
    <t>R. Bennis</t>
  </si>
  <si>
    <t>amine@example.com</t>
  </si>
  <si>
    <t>Sara El Idrissi</t>
  </si>
  <si>
    <t>Operations</t>
  </si>
  <si>
    <t>H. Najib</t>
  </si>
  <si>
    <t>sara@example.com</t>
  </si>
  <si>
    <t>Youssef Zahraoui</t>
  </si>
  <si>
    <t>Finance</t>
  </si>
  <si>
    <t>M. Tazi</t>
  </si>
  <si>
    <t>youssef@example.com</t>
  </si>
  <si>
    <t>Imane Chafik</t>
  </si>
  <si>
    <t>HR</t>
  </si>
  <si>
    <t>A. Ait</t>
  </si>
  <si>
    <t>imane@example.com</t>
  </si>
  <si>
    <t>Walid Fadil</t>
  </si>
  <si>
    <t>IT</t>
  </si>
  <si>
    <t>S. Kader</t>
  </si>
  <si>
    <t>walid@example.com</t>
  </si>
  <si>
    <t>Automated Daily Staff Absence Tracker</t>
  </si>
  <si>
    <t>Enter absences in the table below. Use dropdowns for standardized data. Hours Absent auto-calculates.</t>
  </si>
  <si>
    <t>Date</t>
  </si>
  <si>
    <t>Shift</t>
  </si>
  <si>
    <t>Absence Type</t>
  </si>
  <si>
    <t>Duration</t>
  </si>
  <si>
    <t>Start Time</t>
  </si>
  <si>
    <t>End Time</t>
  </si>
  <si>
    <t>Hours Absent</t>
  </si>
  <si>
    <t>Status</t>
  </si>
  <si>
    <t>Doc Provided</t>
  </si>
  <si>
    <t>Notes</t>
  </si>
  <si>
    <t>Month</t>
  </si>
  <si>
    <t>Flu</t>
  </si>
  <si>
    <t>Planned leave</t>
  </si>
  <si>
    <t>Dentist</t>
  </si>
  <si>
    <t>Traffic</t>
  </si>
  <si>
    <t>Daily Absence Summary &amp; KPIs</t>
  </si>
  <si>
    <t>Total Absence Records</t>
  </si>
  <si>
    <t>Total Hours Absent (period)</t>
  </si>
  <si>
    <t>Network Workdays in Period</t>
  </si>
  <si>
    <t>Scheduled Hours (8h/day * headcount)</t>
  </si>
  <si>
    <t>Absence Rate (Hours / Scheduled)</t>
  </si>
  <si>
    <t>Absences by Type (period)</t>
  </si>
  <si>
    <t>Type</t>
  </si>
  <si>
    <t>Count</t>
  </si>
  <si>
    <t>Absences by Employee (period)</t>
  </si>
  <si>
    <t>Top 5 Absence Days (by Hours in period)</t>
  </si>
  <si>
    <t>Total Hours</t>
  </si>
  <si>
    <t>Filter Dept</t>
  </si>
  <si>
    <t>Filter Employee</t>
  </si>
  <si>
    <t>Mon</t>
  </si>
  <si>
    <t>Tue</t>
  </si>
  <si>
    <t>Wed</t>
  </si>
  <si>
    <t>Thu</t>
  </si>
  <si>
    <t>Fri</t>
  </si>
  <si>
    <t>Sat</t>
  </si>
  <si>
    <t>Sun</t>
  </si>
  <si>
    <t>Legend</t>
  </si>
  <si>
    <t>Gray = Out of Month | Shaded = Weekend | Amber = Day contains absences</t>
  </si>
</sst>
</file>

<file path=xl/styles.xml><?xml version="1.0" encoding="utf-8"?>
<styleSheet xmlns="http://schemas.openxmlformats.org/spreadsheetml/2006/main">
  <numFmts count="4">
    <numFmt numFmtId="164" formatCode="yyyy-mm-dd"/>
    <numFmt numFmtId="165" formatCode="hh:mm"/>
    <numFmt numFmtId="166" formatCode="0.0"/>
    <numFmt numFmtId="167" formatCode="0.0%"/>
  </numFmts>
  <fonts count="5">
    <font>
      <sz val="11"/>
      <color theme="1"/>
      <name val="Calibri"/>
      <family val="2"/>
      <scheme val="minor"/>
    </font>
    <font>
      <b/>
      <sz val="20"/>
      <color rgb="FFFFFFFF"/>
      <name val="Calibri"/>
      <family val="2"/>
      <scheme val="minor"/>
    </font>
    <font>
      <b/>
      <sz val="11"/>
      <color rgb="FF111827"/>
      <name val="Calibri"/>
      <family val="2"/>
      <scheme val="minor"/>
    </font>
    <font>
      <b/>
      <sz val="11"/>
      <color rgb="FFFFFFFF"/>
      <name val="Calibri"/>
      <family val="2"/>
      <scheme val="minor"/>
    </font>
    <font>
      <b/>
      <sz val="22"/>
      <color rgb="FFFFFFFF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2563EB"/>
        <bgColor indexed="64"/>
      </patternFill>
    </fill>
    <fill>
      <patternFill patternType="solid">
        <fgColor rgb="FF111827"/>
        <bgColor indexed="64"/>
      </patternFill>
    </fill>
  </fills>
  <borders count="2">
    <border>
      <left/>
      <right/>
      <top/>
      <bottom/>
      <diagonal/>
    </border>
    <border>
      <left style="thin">
        <color rgb="FFE5E7EB"/>
      </left>
      <right style="thin">
        <color rgb="FFE5E7EB"/>
      </right>
      <top style="thin">
        <color rgb="FFE5E7EB"/>
      </top>
      <bottom style="thin">
        <color rgb="FFE5E7EB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0" xfId="0" applyFont="1" applyFill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1" xfId="0" applyBorder="1" applyAlignment="1">
      <alignment vertical="center"/>
    </xf>
    <xf numFmtId="164" fontId="0" fillId="0" borderId="1" xfId="0" applyNumberFormat="1" applyBorder="1"/>
    <xf numFmtId="165" fontId="0" fillId="0" borderId="1" xfId="0" applyNumberFormat="1" applyBorder="1"/>
    <xf numFmtId="0" fontId="3" fillId="3" borderId="1" xfId="0" applyFont="1" applyFill="1" applyBorder="1" applyAlignment="1">
      <alignment horizontal="center" vertical="center"/>
    </xf>
    <xf numFmtId="166" fontId="0" fillId="0" borderId="1" xfId="0" applyNumberFormat="1" applyBorder="1"/>
    <xf numFmtId="167" fontId="0" fillId="0" borderId="1" xfId="0" applyNumberFormat="1" applyBorder="1"/>
    <xf numFmtId="0" fontId="4" fillId="2" borderId="0" xfId="0" applyFont="1" applyFill="1" applyAlignment="1">
      <alignment horizontal="center" vertical="center"/>
    </xf>
    <xf numFmtId="0" fontId="0" fillId="0" borderId="1" xfId="0" applyBorder="1" applyAlignment="1">
      <alignment vertical="top" wrapText="1"/>
    </xf>
  </cellXfs>
  <cellStyles count="1">
    <cellStyle name="Normal" xfId="0" builtinId="0"/>
  </cellStyles>
  <dxfs count="7">
    <dxf>
      <font>
        <color rgb="FF000000"/>
      </font>
      <fill>
        <patternFill>
          <bgColor rgb="FFF59E0B"/>
        </patternFill>
      </fill>
    </dxf>
    <dxf>
      <font>
        <color rgb="FFFFFFFF"/>
      </font>
      <fill>
        <patternFill>
          <bgColor rgb="FF10B981"/>
        </patternFill>
      </fill>
    </dxf>
    <dxf>
      <font>
        <color rgb="FFFFFFFF"/>
      </font>
      <fill>
        <patternFill>
          <bgColor rgb="FFEF4444"/>
        </patternFill>
      </fill>
    </dxf>
    <dxf>
      <font>
        <color rgb="FF111827"/>
      </font>
      <fill>
        <patternFill>
          <bgColor rgb="FFFDE68A"/>
        </patternFill>
      </fill>
    </dxf>
    <dxf>
      <font>
        <color rgb="FF9CA3AF"/>
      </font>
    </dxf>
    <dxf>
      <fill>
        <patternFill>
          <bgColor rgb="FFF3F4F6"/>
        </patternFill>
      </fill>
    </dxf>
    <dxf>
      <fill>
        <patternFill>
          <bgColor rgb="FFFFF7ED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Absences by Type</a:t>
            </a: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v>Count by Type</c:v>
          </c:tx>
          <c:dLbls>
            <c:showVal val="1"/>
          </c:dLbls>
          <c:cat>
            <c:strRef>
              <c:f>Summary!$D$5:$D$13</c:f>
              <c:strCache>
                <c:ptCount val="9"/>
                <c:pt idx="0">
                  <c:v>Sick Leave</c:v>
                </c:pt>
                <c:pt idx="1">
                  <c:v>Vacation</c:v>
                </c:pt>
                <c:pt idx="2">
                  <c:v>Personal</c:v>
                </c:pt>
                <c:pt idx="3">
                  <c:v>Unpaid</c:v>
                </c:pt>
                <c:pt idx="4">
                  <c:v>Late Arrival</c:v>
                </c:pt>
                <c:pt idx="5">
                  <c:v>Medical Appointment</c:v>
                </c:pt>
                <c:pt idx="6">
                  <c:v>Maternity/Paternity</c:v>
                </c:pt>
                <c:pt idx="7">
                  <c:v>Training</c:v>
                </c:pt>
                <c:pt idx="8">
                  <c:v>Other</c:v>
                </c:pt>
              </c:strCache>
            </c:strRef>
          </c:cat>
          <c:val>
            <c:numRef>
              <c:f>Summary!$E$5:$E$13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axId val="50010001"/>
        <c:axId val="50010002"/>
      </c:barChart>
      <c:catAx>
        <c:axId val="50010001"/>
        <c:scaling>
          <c:orientation val="minMax"/>
        </c:scaling>
        <c:axPos val="b"/>
        <c:tickLblPos val="nextTo"/>
        <c:crossAx val="50010002"/>
        <c:crosses val="autoZero"/>
        <c:auto val="1"/>
        <c:lblAlgn val="ctr"/>
        <c:lblOffset val="100"/>
      </c:catAx>
      <c:valAx>
        <c:axId val="50010002"/>
        <c:scaling>
          <c:orientation val="minMax"/>
        </c:scaling>
        <c:axPos val="l"/>
        <c:numFmt formatCode="General" sourceLinked="1"/>
        <c:tickLblPos val="nextTo"/>
        <c:crossAx val="50010001"/>
        <c:crosses val="autoZero"/>
        <c:crossBetween val="between"/>
      </c:valAx>
    </c:plotArea>
    <c:legend>
      <c:legendPos val="b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4</xdr:row>
      <xdr:rowOff>0</xdr:rowOff>
    </xdr:from>
    <xdr:to>
      <xdr:col>7</xdr:col>
      <xdr:colOff>904875</xdr:colOff>
      <xdr:row>20</xdr:row>
      <xdr:rowOff>104775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id="1" name="tbl_employees" displayName="tbl_employees" ref="A3:F8" totalsRowShown="0">
  <autoFilter ref="A3:F8"/>
  <tableColumns count="6">
    <tableColumn id="1" name="ID"/>
    <tableColumn id="2" name="Employee"/>
    <tableColumn id="3" name="Department"/>
    <tableColumn id="4" name="FTE"/>
    <tableColumn id="5" name="Manager"/>
    <tableColumn id="6" name="Email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2" name="tbl_absences" displayName="tbl_absences" ref="A3:N1003" totalsRowShown="0">
  <autoFilter ref="A3:N1003"/>
  <tableColumns count="14">
    <tableColumn id="1" name="ID"/>
    <tableColumn id="2" name="Date"/>
    <tableColumn id="3" name="Employee"/>
    <tableColumn id="4" name="Department"/>
    <tableColumn id="5" name="Shift"/>
    <tableColumn id="6" name="Absence Type"/>
    <tableColumn id="7" name="Duration"/>
    <tableColumn id="8" name="Start Time"/>
    <tableColumn id="9" name="End Time"/>
    <tableColumn id="10" name="Hours Absent">
      <calculatedColumnFormula>_xlfn.IF([[#This Row],Duration]="Full Day",8,_xlfn.IF([[#This Row],Duration]="Half Day",4,_xlfn.IF(_xlfn.AND([[#This Row],[Start Time]]&lt;&gt;"",[[#This Row],[End Time]]&lt;&gt;""),([[#This Row],[End Time]]-[[#This Row],[Start Time]])*24,0)))</calculatedColumnFormula>
    </tableColumn>
    <tableColumn id="11" name="Status"/>
    <tableColumn id="12" name="Doc Provided"/>
    <tableColumn id="13" name="Notes"/>
    <tableColumn id="14" name="Month">
      <calculatedColumnFormula>TEXT([[#This Row],Date],"yyyy-mm")</calculatedColumnFormula>
    </tableColumn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9"/>
  <sheetViews>
    <sheetView showGridLines="0" tabSelected="1" workbookViewId="0"/>
  </sheetViews>
  <sheetFormatPr defaultRowHeight="15"/>
  <cols>
    <col min="1" max="1" width="28.7109375" customWidth="1"/>
    <col min="2" max="2" width="36.7109375" customWidth="1"/>
    <col min="4" max="5" width="20.7109375" customWidth="1"/>
    <col min="7" max="7" width="28.7109375" customWidth="1"/>
    <col min="8" max="8" width="24.7109375" customWidth="1"/>
  </cols>
  <sheetData>
    <row r="1" spans="1:8">
      <c r="A1" s="1" t="s">
        <v>0</v>
      </c>
      <c r="B1" s="1"/>
      <c r="C1" s="1"/>
      <c r="D1" s="1"/>
      <c r="E1" s="1"/>
      <c r="F1" s="1"/>
      <c r="G1" s="1"/>
      <c r="H1" s="1"/>
    </row>
    <row r="3" spans="1:8">
      <c r="A3" s="2" t="s">
        <v>1</v>
      </c>
      <c r="C3" s="2" t="s">
        <v>11</v>
      </c>
      <c r="E3" s="2" t="s">
        <v>15</v>
      </c>
      <c r="G3" s="2" t="s">
        <v>19</v>
      </c>
    </row>
    <row r="4" spans="1:8">
      <c r="A4" s="3" t="s">
        <v>2</v>
      </c>
      <c r="C4" s="3" t="s">
        <v>12</v>
      </c>
      <c r="E4" s="3" t="s">
        <v>16</v>
      </c>
      <c r="G4" s="3" t="s">
        <v>20</v>
      </c>
    </row>
    <row r="5" spans="1:8">
      <c r="A5" s="3" t="s">
        <v>3</v>
      </c>
      <c r="C5" s="3" t="s">
        <v>13</v>
      </c>
      <c r="E5" s="3" t="s">
        <v>17</v>
      </c>
      <c r="G5" s="3" t="s">
        <v>21</v>
      </c>
    </row>
    <row r="6" spans="1:8">
      <c r="A6" s="3" t="s">
        <v>4</v>
      </c>
      <c r="C6" s="3" t="s">
        <v>14</v>
      </c>
      <c r="E6" s="3" t="s">
        <v>18</v>
      </c>
    </row>
    <row r="7" spans="1:8">
      <c r="A7" s="3" t="s">
        <v>5</v>
      </c>
    </row>
    <row r="8" spans="1:8">
      <c r="A8" s="3" t="s">
        <v>6</v>
      </c>
    </row>
    <row r="9" spans="1:8">
      <c r="A9" s="3" t="s">
        <v>7</v>
      </c>
    </row>
    <row r="10" spans="1:8">
      <c r="A10" s="3" t="s">
        <v>8</v>
      </c>
    </row>
    <row r="11" spans="1:8">
      <c r="A11" s="3" t="s">
        <v>9</v>
      </c>
    </row>
    <row r="12" spans="1:8">
      <c r="A12" s="3" t="s">
        <v>10</v>
      </c>
    </row>
    <row r="16" spans="1:8">
      <c r="A16" s="2" t="s">
        <v>22</v>
      </c>
    </row>
    <row r="17" spans="1:2">
      <c r="A17" s="3" t="s">
        <v>23</v>
      </c>
    </row>
    <row r="18" spans="1:2">
      <c r="A18" s="3" t="s">
        <v>24</v>
      </c>
    </row>
    <row r="19" spans="1:2">
      <c r="A19" s="3" t="s">
        <v>25</v>
      </c>
    </row>
    <row r="25" spans="1:2">
      <c r="A25" s="2" t="s">
        <v>26</v>
      </c>
      <c r="B25" s="4">
        <v>45870</v>
      </c>
    </row>
    <row r="26" spans="1:2">
      <c r="A26" s="2" t="s">
        <v>27</v>
      </c>
      <c r="B26" s="4">
        <v>45900</v>
      </c>
    </row>
    <row r="28" spans="1:2">
      <c r="A28" s="2" t="s">
        <v>28</v>
      </c>
    </row>
    <row r="29" spans="1:2">
      <c r="A29" s="2" t="s">
        <v>29</v>
      </c>
    </row>
  </sheetData>
  <mergeCells count="1">
    <mergeCell ref="A1:H1"/>
  </mergeCells>
  <dataValidations count="2">
    <dataValidation type="list" allowBlank="1" showInputMessage="1" showErrorMessage="1" sqref="B28">
      <formula1>lst_departments</formula1>
    </dataValidation>
    <dataValidation type="list" allowBlank="1" showInputMessage="1" showErrorMessage="1" sqref="B29">
      <formula1>lst_employees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G8"/>
  <sheetViews>
    <sheetView showGridLines="0" workbookViewId="0"/>
  </sheetViews>
  <sheetFormatPr defaultRowHeight="15"/>
  <cols>
    <col min="1" max="1" width="6.7109375" customWidth="1"/>
    <col min="2" max="2" width="22.7109375" customWidth="1"/>
    <col min="3" max="3" width="18.7109375" customWidth="1"/>
    <col min="4" max="4" width="12.7109375" customWidth="1"/>
    <col min="5" max="5" width="18.7109375" customWidth="1"/>
    <col min="6" max="6" width="24.7109375" customWidth="1"/>
  </cols>
  <sheetData>
    <row r="1" spans="1:7">
      <c r="A1" s="1" t="s">
        <v>30</v>
      </c>
      <c r="B1" s="1"/>
      <c r="C1" s="1"/>
      <c r="D1" s="1"/>
      <c r="E1" s="1"/>
      <c r="F1" s="1"/>
      <c r="G1" s="1"/>
    </row>
    <row r="3" spans="1:7">
      <c r="A3" t="s">
        <v>31</v>
      </c>
      <c r="B3" t="s">
        <v>32</v>
      </c>
      <c r="C3" t="s">
        <v>33</v>
      </c>
      <c r="D3" t="s">
        <v>34</v>
      </c>
      <c r="E3" t="s">
        <v>35</v>
      </c>
      <c r="F3" t="s">
        <v>36</v>
      </c>
    </row>
    <row r="4" spans="1:7">
      <c r="A4" s="3">
        <v>1</v>
      </c>
      <c r="B4" s="3" t="s">
        <v>37</v>
      </c>
      <c r="C4" s="3" t="s">
        <v>38</v>
      </c>
      <c r="D4" s="3">
        <v>1</v>
      </c>
      <c r="E4" s="3" t="s">
        <v>39</v>
      </c>
      <c r="F4" s="3" t="s">
        <v>40</v>
      </c>
    </row>
    <row r="5" spans="1:7">
      <c r="A5" s="3">
        <v>2</v>
      </c>
      <c r="B5" s="3" t="s">
        <v>41</v>
      </c>
      <c r="C5" s="3" t="s">
        <v>42</v>
      </c>
      <c r="D5" s="3">
        <v>1</v>
      </c>
      <c r="E5" s="3" t="s">
        <v>43</v>
      </c>
      <c r="F5" s="3" t="s">
        <v>44</v>
      </c>
    </row>
    <row r="6" spans="1:7">
      <c r="A6" s="3">
        <v>3</v>
      </c>
      <c r="B6" s="3" t="s">
        <v>45</v>
      </c>
      <c r="C6" s="3" t="s">
        <v>46</v>
      </c>
      <c r="D6" s="3">
        <v>0.8</v>
      </c>
      <c r="E6" s="3" t="s">
        <v>47</v>
      </c>
      <c r="F6" s="3" t="s">
        <v>48</v>
      </c>
    </row>
    <row r="7" spans="1:7">
      <c r="A7" s="3">
        <v>4</v>
      </c>
      <c r="B7" s="3" t="s">
        <v>49</v>
      </c>
      <c r="C7" s="3" t="s">
        <v>50</v>
      </c>
      <c r="D7" s="3">
        <v>1</v>
      </c>
      <c r="E7" s="3" t="s">
        <v>51</v>
      </c>
      <c r="F7" s="3" t="s">
        <v>52</v>
      </c>
    </row>
    <row r="8" spans="1:7">
      <c r="A8" s="3">
        <v>5</v>
      </c>
      <c r="B8" s="3" t="s">
        <v>53</v>
      </c>
      <c r="C8" s="3" t="s">
        <v>54</v>
      </c>
      <c r="D8" s="3">
        <v>1</v>
      </c>
      <c r="E8" s="3" t="s">
        <v>55</v>
      </c>
      <c r="F8" s="3" t="s">
        <v>56</v>
      </c>
    </row>
  </sheetData>
  <mergeCells count="1">
    <mergeCell ref="A1:G1"/>
  </mergeCells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3"/>
  <sheetViews>
    <sheetView showGridLines="0" workbookViewId="0">
      <pane ySplit="3" topLeftCell="A4" activePane="bottomLeft" state="frozen"/>
      <selection pane="bottomLeft"/>
    </sheetView>
  </sheetViews>
  <sheetFormatPr defaultRowHeight="15"/>
  <cols>
    <col min="1" max="1" width="8.7109375" customWidth="1"/>
    <col min="2" max="2" width="12.7109375" customWidth="1"/>
    <col min="3" max="3" width="24.7109375" customWidth="1"/>
    <col min="4" max="4" width="16.7109375" customWidth="1"/>
    <col min="5" max="5" width="10.7109375" customWidth="1"/>
    <col min="6" max="6" width="18.7109375" customWidth="1"/>
    <col min="7" max="9" width="12.7109375" customWidth="1"/>
    <col min="10" max="10" width="14.7109375" customWidth="1"/>
    <col min="11" max="11" width="12.7109375" customWidth="1"/>
    <col min="12" max="12" width="14.7109375" customWidth="1"/>
    <col min="13" max="13" width="30.7109375" customWidth="1"/>
    <col min="14" max="14" width="10.7109375" customWidth="1"/>
  </cols>
  <sheetData>
    <row r="1" spans="1:14">
      <c r="A1" s="1" t="s">
        <v>57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>
      <c r="A2" s="2" t="s">
        <v>58</v>
      </c>
    </row>
    <row r="3" spans="1:14">
      <c r="A3" t="s">
        <v>31</v>
      </c>
      <c r="B3" t="s">
        <v>59</v>
      </c>
      <c r="C3" t="s">
        <v>32</v>
      </c>
      <c r="D3" t="s">
        <v>33</v>
      </c>
      <c r="E3" t="s">
        <v>60</v>
      </c>
      <c r="F3" t="s">
        <v>61</v>
      </c>
      <c r="G3" t="s">
        <v>62</v>
      </c>
      <c r="H3" t="s">
        <v>63</v>
      </c>
      <c r="I3" t="s">
        <v>64</v>
      </c>
      <c r="J3" t="s">
        <v>65</v>
      </c>
      <c r="K3" t="s">
        <v>66</v>
      </c>
      <c r="L3" t="s">
        <v>67</v>
      </c>
      <c r="M3" t="s">
        <v>68</v>
      </c>
      <c r="N3" t="s">
        <v>69</v>
      </c>
    </row>
    <row r="4" spans="1:14">
      <c r="A4" s="3">
        <v>1</v>
      </c>
      <c r="B4" s="4">
        <v>45883</v>
      </c>
      <c r="C4" s="3" t="s">
        <v>37</v>
      </c>
      <c r="D4" s="3" t="s">
        <v>38</v>
      </c>
      <c r="E4" s="3" t="s">
        <v>16</v>
      </c>
      <c r="F4" s="3" t="s">
        <v>2</v>
      </c>
      <c r="G4" s="3" t="s">
        <v>23</v>
      </c>
      <c r="H4" s="5"/>
      <c r="I4" s="5"/>
      <c r="J4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K4" s="3" t="s">
        <v>13</v>
      </c>
      <c r="L4" s="3" t="s">
        <v>21</v>
      </c>
      <c r="M4" s="3" t="s">
        <v>70</v>
      </c>
      <c r="N4">
        <f>TEXT([[#This Row],Date],"yyyy-mm")</f>
        <v>0</v>
      </c>
    </row>
    <row r="5" spans="1:14">
      <c r="A5" s="3">
        <v>2</v>
      </c>
      <c r="B5" s="4">
        <v>45882</v>
      </c>
      <c r="C5" s="3" t="s">
        <v>41</v>
      </c>
      <c r="D5" s="3" t="s">
        <v>42</v>
      </c>
      <c r="E5" s="3" t="s">
        <v>16</v>
      </c>
      <c r="F5" s="3" t="s">
        <v>3</v>
      </c>
      <c r="G5" s="3" t="s">
        <v>23</v>
      </c>
      <c r="H5" s="5"/>
      <c r="I5" s="5"/>
      <c r="J5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K5" s="3" t="s">
        <v>12</v>
      </c>
      <c r="L5" s="3" t="s">
        <v>20</v>
      </c>
      <c r="M5" s="3" t="s">
        <v>71</v>
      </c>
      <c r="N5">
        <f>TEXT([[#This Row],Date],"yyyy-mm")</f>
        <v>0</v>
      </c>
    </row>
    <row r="6" spans="1:14">
      <c r="A6" s="3">
        <v>3</v>
      </c>
      <c r="B6" s="4">
        <v>45881</v>
      </c>
      <c r="C6" s="3" t="s">
        <v>45</v>
      </c>
      <c r="D6" s="3" t="s">
        <v>46</v>
      </c>
      <c r="E6" s="3" t="s">
        <v>16</v>
      </c>
      <c r="F6" s="3" t="s">
        <v>7</v>
      </c>
      <c r="G6" s="3" t="s">
        <v>25</v>
      </c>
      <c r="H6" s="5">
        <v>0.375</v>
      </c>
      <c r="I6" s="5">
        <v>0.4791666666666667</v>
      </c>
      <c r="J6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K6" s="3" t="s">
        <v>12</v>
      </c>
      <c r="L6" s="3" t="s">
        <v>20</v>
      </c>
      <c r="M6" s="3" t="s">
        <v>72</v>
      </c>
      <c r="N6">
        <f>TEXT([[#This Row],Date],"yyyy-mm")</f>
        <v>0</v>
      </c>
    </row>
    <row r="7" spans="1:14">
      <c r="A7" s="3">
        <v>4</v>
      </c>
      <c r="B7" s="4">
        <v>45880</v>
      </c>
      <c r="C7" s="3" t="s">
        <v>49</v>
      </c>
      <c r="D7" s="3" t="s">
        <v>50</v>
      </c>
      <c r="E7" s="3" t="s">
        <v>17</v>
      </c>
      <c r="F7" s="3" t="s">
        <v>6</v>
      </c>
      <c r="G7" s="3" t="s">
        <v>25</v>
      </c>
      <c r="H7" s="5">
        <v>0.7708333333333335</v>
      </c>
      <c r="I7" s="5">
        <v>0.8020833333333335</v>
      </c>
      <c r="J7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K7" s="3" t="s">
        <v>12</v>
      </c>
      <c r="L7" s="3" t="s">
        <v>21</v>
      </c>
      <c r="M7" s="3" t="s">
        <v>73</v>
      </c>
      <c r="N7">
        <f>TEXT([[#This Row],Date],"yyyy-mm")</f>
        <v>0</v>
      </c>
    </row>
    <row r="8" spans="1:14">
      <c r="J8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">
        <f>TEXT([[#This Row],Date],"yyyy-mm")</f>
        <v>0</v>
      </c>
    </row>
    <row r="9" spans="1:14">
      <c r="J9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">
        <f>TEXT([[#This Row],Date],"yyyy-mm")</f>
        <v>0</v>
      </c>
    </row>
    <row r="10" spans="1:14">
      <c r="J10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0">
        <f>TEXT([[#This Row],Date],"yyyy-mm")</f>
        <v>0</v>
      </c>
    </row>
    <row r="11" spans="1:14">
      <c r="J11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1">
        <f>TEXT([[#This Row],Date],"yyyy-mm")</f>
        <v>0</v>
      </c>
    </row>
    <row r="12" spans="1:14">
      <c r="J12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2">
        <f>TEXT([[#This Row],Date],"yyyy-mm")</f>
        <v>0</v>
      </c>
    </row>
    <row r="13" spans="1:14">
      <c r="J13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3">
        <f>TEXT([[#This Row],Date],"yyyy-mm")</f>
        <v>0</v>
      </c>
    </row>
    <row r="14" spans="1:14">
      <c r="J14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4">
        <f>TEXT([[#This Row],Date],"yyyy-mm")</f>
        <v>0</v>
      </c>
    </row>
    <row r="15" spans="1:14">
      <c r="J15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5">
        <f>TEXT([[#This Row],Date],"yyyy-mm")</f>
        <v>0</v>
      </c>
    </row>
    <row r="16" spans="1:14">
      <c r="J16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6">
        <f>TEXT([[#This Row],Date],"yyyy-mm")</f>
        <v>0</v>
      </c>
    </row>
    <row r="17" spans="10:14">
      <c r="J17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7">
        <f>TEXT([[#This Row],Date],"yyyy-mm")</f>
        <v>0</v>
      </c>
    </row>
    <row r="18" spans="10:14">
      <c r="J18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8">
        <f>TEXT([[#This Row],Date],"yyyy-mm")</f>
        <v>0</v>
      </c>
    </row>
    <row r="19" spans="10:14">
      <c r="J19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9">
        <f>TEXT([[#This Row],Date],"yyyy-mm")</f>
        <v>0</v>
      </c>
    </row>
    <row r="20" spans="10:14">
      <c r="J20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0">
        <f>TEXT([[#This Row],Date],"yyyy-mm")</f>
        <v>0</v>
      </c>
    </row>
    <row r="21" spans="10:14">
      <c r="J21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1">
        <f>TEXT([[#This Row],Date],"yyyy-mm")</f>
        <v>0</v>
      </c>
    </row>
    <row r="22" spans="10:14">
      <c r="J22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2">
        <f>TEXT([[#This Row],Date],"yyyy-mm")</f>
        <v>0</v>
      </c>
    </row>
    <row r="23" spans="10:14">
      <c r="J23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3">
        <f>TEXT([[#This Row],Date],"yyyy-mm")</f>
        <v>0</v>
      </c>
    </row>
    <row r="24" spans="10:14">
      <c r="J24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4">
        <f>TEXT([[#This Row],Date],"yyyy-mm")</f>
        <v>0</v>
      </c>
    </row>
    <row r="25" spans="10:14">
      <c r="J25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5">
        <f>TEXT([[#This Row],Date],"yyyy-mm")</f>
        <v>0</v>
      </c>
    </row>
    <row r="26" spans="10:14">
      <c r="J26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6">
        <f>TEXT([[#This Row],Date],"yyyy-mm")</f>
        <v>0</v>
      </c>
    </row>
    <row r="27" spans="10:14">
      <c r="J27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7">
        <f>TEXT([[#This Row],Date],"yyyy-mm")</f>
        <v>0</v>
      </c>
    </row>
    <row r="28" spans="10:14">
      <c r="J28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8">
        <f>TEXT([[#This Row],Date],"yyyy-mm")</f>
        <v>0</v>
      </c>
    </row>
    <row r="29" spans="10:14">
      <c r="J29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9">
        <f>TEXT([[#This Row],Date],"yyyy-mm")</f>
        <v>0</v>
      </c>
    </row>
    <row r="30" spans="10:14">
      <c r="J30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0">
        <f>TEXT([[#This Row],Date],"yyyy-mm")</f>
        <v>0</v>
      </c>
    </row>
    <row r="31" spans="10:14">
      <c r="J31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1">
        <f>TEXT([[#This Row],Date],"yyyy-mm")</f>
        <v>0</v>
      </c>
    </row>
    <row r="32" spans="10:14">
      <c r="J32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2">
        <f>TEXT([[#This Row],Date],"yyyy-mm")</f>
        <v>0</v>
      </c>
    </row>
    <row r="33" spans="10:14">
      <c r="J33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3">
        <f>TEXT([[#This Row],Date],"yyyy-mm")</f>
        <v>0</v>
      </c>
    </row>
    <row r="34" spans="10:14">
      <c r="J34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4">
        <f>TEXT([[#This Row],Date],"yyyy-mm")</f>
        <v>0</v>
      </c>
    </row>
    <row r="35" spans="10:14">
      <c r="J35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5">
        <f>TEXT([[#This Row],Date],"yyyy-mm")</f>
        <v>0</v>
      </c>
    </row>
    <row r="36" spans="10:14">
      <c r="J36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6">
        <f>TEXT([[#This Row],Date],"yyyy-mm")</f>
        <v>0</v>
      </c>
    </row>
    <row r="37" spans="10:14">
      <c r="J37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7">
        <f>TEXT([[#This Row],Date],"yyyy-mm")</f>
        <v>0</v>
      </c>
    </row>
    <row r="38" spans="10:14">
      <c r="J38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8">
        <f>TEXT([[#This Row],Date],"yyyy-mm")</f>
        <v>0</v>
      </c>
    </row>
    <row r="39" spans="10:14">
      <c r="J39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9">
        <f>TEXT([[#This Row],Date],"yyyy-mm")</f>
        <v>0</v>
      </c>
    </row>
    <row r="40" spans="10:14">
      <c r="J40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0">
        <f>TEXT([[#This Row],Date],"yyyy-mm")</f>
        <v>0</v>
      </c>
    </row>
    <row r="41" spans="10:14">
      <c r="J41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1">
        <f>TEXT([[#This Row],Date],"yyyy-mm")</f>
        <v>0</v>
      </c>
    </row>
    <row r="42" spans="10:14">
      <c r="J42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2">
        <f>TEXT([[#This Row],Date],"yyyy-mm")</f>
        <v>0</v>
      </c>
    </row>
    <row r="43" spans="10:14">
      <c r="J43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3">
        <f>TEXT([[#This Row],Date],"yyyy-mm")</f>
        <v>0</v>
      </c>
    </row>
    <row r="44" spans="10:14">
      <c r="J44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4">
        <f>TEXT([[#This Row],Date],"yyyy-mm")</f>
        <v>0</v>
      </c>
    </row>
    <row r="45" spans="10:14">
      <c r="J45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5">
        <f>TEXT([[#This Row],Date],"yyyy-mm")</f>
        <v>0</v>
      </c>
    </row>
    <row r="46" spans="10:14">
      <c r="J46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6">
        <f>TEXT([[#This Row],Date],"yyyy-mm")</f>
        <v>0</v>
      </c>
    </row>
    <row r="47" spans="10:14">
      <c r="J47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7">
        <f>TEXT([[#This Row],Date],"yyyy-mm")</f>
        <v>0</v>
      </c>
    </row>
    <row r="48" spans="10:14">
      <c r="J48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8">
        <f>TEXT([[#This Row],Date],"yyyy-mm")</f>
        <v>0</v>
      </c>
    </row>
    <row r="49" spans="10:14">
      <c r="J49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9">
        <f>TEXT([[#This Row],Date],"yyyy-mm")</f>
        <v>0</v>
      </c>
    </row>
    <row r="50" spans="10:14">
      <c r="J50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0">
        <f>TEXT([[#This Row],Date],"yyyy-mm")</f>
        <v>0</v>
      </c>
    </row>
    <row r="51" spans="10:14">
      <c r="J51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1">
        <f>TEXT([[#This Row],Date],"yyyy-mm")</f>
        <v>0</v>
      </c>
    </row>
    <row r="52" spans="10:14">
      <c r="J52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2">
        <f>TEXT([[#This Row],Date],"yyyy-mm")</f>
        <v>0</v>
      </c>
    </row>
    <row r="53" spans="10:14">
      <c r="J53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3">
        <f>TEXT([[#This Row],Date],"yyyy-mm")</f>
        <v>0</v>
      </c>
    </row>
    <row r="54" spans="10:14">
      <c r="J54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4">
        <f>TEXT([[#This Row],Date],"yyyy-mm")</f>
        <v>0</v>
      </c>
    </row>
    <row r="55" spans="10:14">
      <c r="J55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5">
        <f>TEXT([[#This Row],Date],"yyyy-mm")</f>
        <v>0</v>
      </c>
    </row>
    <row r="56" spans="10:14">
      <c r="J56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6">
        <f>TEXT([[#This Row],Date],"yyyy-mm")</f>
        <v>0</v>
      </c>
    </row>
    <row r="57" spans="10:14">
      <c r="J57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7">
        <f>TEXT([[#This Row],Date],"yyyy-mm")</f>
        <v>0</v>
      </c>
    </row>
    <row r="58" spans="10:14">
      <c r="J58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8">
        <f>TEXT([[#This Row],Date],"yyyy-mm")</f>
        <v>0</v>
      </c>
    </row>
    <row r="59" spans="10:14">
      <c r="J59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9">
        <f>TEXT([[#This Row],Date],"yyyy-mm")</f>
        <v>0</v>
      </c>
    </row>
    <row r="60" spans="10:14">
      <c r="J60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0">
        <f>TEXT([[#This Row],Date],"yyyy-mm")</f>
        <v>0</v>
      </c>
    </row>
    <row r="61" spans="10:14">
      <c r="J61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1">
        <f>TEXT([[#This Row],Date],"yyyy-mm")</f>
        <v>0</v>
      </c>
    </row>
    <row r="62" spans="10:14">
      <c r="J62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2">
        <f>TEXT([[#This Row],Date],"yyyy-mm")</f>
        <v>0</v>
      </c>
    </row>
    <row r="63" spans="10:14">
      <c r="J63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3">
        <f>TEXT([[#This Row],Date],"yyyy-mm")</f>
        <v>0</v>
      </c>
    </row>
    <row r="64" spans="10:14">
      <c r="J64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4">
        <f>TEXT([[#This Row],Date],"yyyy-mm")</f>
        <v>0</v>
      </c>
    </row>
    <row r="65" spans="10:14">
      <c r="J65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5">
        <f>TEXT([[#This Row],Date],"yyyy-mm")</f>
        <v>0</v>
      </c>
    </row>
    <row r="66" spans="10:14">
      <c r="J66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6">
        <f>TEXT([[#This Row],Date],"yyyy-mm")</f>
        <v>0</v>
      </c>
    </row>
    <row r="67" spans="10:14">
      <c r="J67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7">
        <f>TEXT([[#This Row],Date],"yyyy-mm")</f>
        <v>0</v>
      </c>
    </row>
    <row r="68" spans="10:14">
      <c r="J68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8">
        <f>TEXT([[#This Row],Date],"yyyy-mm")</f>
        <v>0</v>
      </c>
    </row>
    <row r="69" spans="10:14">
      <c r="J69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9">
        <f>TEXT([[#This Row],Date],"yyyy-mm")</f>
        <v>0</v>
      </c>
    </row>
    <row r="70" spans="10:14">
      <c r="J70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0">
        <f>TEXT([[#This Row],Date],"yyyy-mm")</f>
        <v>0</v>
      </c>
    </row>
    <row r="71" spans="10:14">
      <c r="J71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1">
        <f>TEXT([[#This Row],Date],"yyyy-mm")</f>
        <v>0</v>
      </c>
    </row>
    <row r="72" spans="10:14">
      <c r="J72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2">
        <f>TEXT([[#This Row],Date],"yyyy-mm")</f>
        <v>0</v>
      </c>
    </row>
    <row r="73" spans="10:14">
      <c r="J73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3">
        <f>TEXT([[#This Row],Date],"yyyy-mm")</f>
        <v>0</v>
      </c>
    </row>
    <row r="74" spans="10:14">
      <c r="J74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4">
        <f>TEXT([[#This Row],Date],"yyyy-mm")</f>
        <v>0</v>
      </c>
    </row>
    <row r="75" spans="10:14">
      <c r="J75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5">
        <f>TEXT([[#This Row],Date],"yyyy-mm")</f>
        <v>0</v>
      </c>
    </row>
    <row r="76" spans="10:14">
      <c r="J76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6">
        <f>TEXT([[#This Row],Date],"yyyy-mm")</f>
        <v>0</v>
      </c>
    </row>
    <row r="77" spans="10:14">
      <c r="J77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7">
        <f>TEXT([[#This Row],Date],"yyyy-mm")</f>
        <v>0</v>
      </c>
    </row>
    <row r="78" spans="10:14">
      <c r="J78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8">
        <f>TEXT([[#This Row],Date],"yyyy-mm")</f>
        <v>0</v>
      </c>
    </row>
    <row r="79" spans="10:14">
      <c r="J79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9">
        <f>TEXT([[#This Row],Date],"yyyy-mm")</f>
        <v>0</v>
      </c>
    </row>
    <row r="80" spans="10:14">
      <c r="J80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0">
        <f>TEXT([[#This Row],Date],"yyyy-mm")</f>
        <v>0</v>
      </c>
    </row>
    <row r="81" spans="10:14">
      <c r="J81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1">
        <f>TEXT([[#This Row],Date],"yyyy-mm")</f>
        <v>0</v>
      </c>
    </row>
    <row r="82" spans="10:14">
      <c r="J82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2">
        <f>TEXT([[#This Row],Date],"yyyy-mm")</f>
        <v>0</v>
      </c>
    </row>
    <row r="83" spans="10:14">
      <c r="J83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3">
        <f>TEXT([[#This Row],Date],"yyyy-mm")</f>
        <v>0</v>
      </c>
    </row>
    <row r="84" spans="10:14">
      <c r="J84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4">
        <f>TEXT([[#This Row],Date],"yyyy-mm")</f>
        <v>0</v>
      </c>
    </row>
    <row r="85" spans="10:14">
      <c r="J85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5">
        <f>TEXT([[#This Row],Date],"yyyy-mm")</f>
        <v>0</v>
      </c>
    </row>
    <row r="86" spans="10:14">
      <c r="J86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6">
        <f>TEXT([[#This Row],Date],"yyyy-mm")</f>
        <v>0</v>
      </c>
    </row>
    <row r="87" spans="10:14">
      <c r="J87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7">
        <f>TEXT([[#This Row],Date],"yyyy-mm")</f>
        <v>0</v>
      </c>
    </row>
    <row r="88" spans="10:14">
      <c r="J88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8">
        <f>TEXT([[#This Row],Date],"yyyy-mm")</f>
        <v>0</v>
      </c>
    </row>
    <row r="89" spans="10:14">
      <c r="J89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9">
        <f>TEXT([[#This Row],Date],"yyyy-mm")</f>
        <v>0</v>
      </c>
    </row>
    <row r="90" spans="10:14">
      <c r="J90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0">
        <f>TEXT([[#This Row],Date],"yyyy-mm")</f>
        <v>0</v>
      </c>
    </row>
    <row r="91" spans="10:14">
      <c r="J91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1">
        <f>TEXT([[#This Row],Date],"yyyy-mm")</f>
        <v>0</v>
      </c>
    </row>
    <row r="92" spans="10:14">
      <c r="J92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2">
        <f>TEXT([[#This Row],Date],"yyyy-mm")</f>
        <v>0</v>
      </c>
    </row>
    <row r="93" spans="10:14">
      <c r="J93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3">
        <f>TEXT([[#This Row],Date],"yyyy-mm")</f>
        <v>0</v>
      </c>
    </row>
    <row r="94" spans="10:14">
      <c r="J94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4">
        <f>TEXT([[#This Row],Date],"yyyy-mm")</f>
        <v>0</v>
      </c>
    </row>
    <row r="95" spans="10:14">
      <c r="J95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5">
        <f>TEXT([[#This Row],Date],"yyyy-mm")</f>
        <v>0</v>
      </c>
    </row>
    <row r="96" spans="10:14">
      <c r="J96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6">
        <f>TEXT([[#This Row],Date],"yyyy-mm")</f>
        <v>0</v>
      </c>
    </row>
    <row r="97" spans="10:14">
      <c r="J97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7">
        <f>TEXT([[#This Row],Date],"yyyy-mm")</f>
        <v>0</v>
      </c>
    </row>
    <row r="98" spans="10:14">
      <c r="J98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8">
        <f>TEXT([[#This Row],Date],"yyyy-mm")</f>
        <v>0</v>
      </c>
    </row>
    <row r="99" spans="10:14">
      <c r="J99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9">
        <f>TEXT([[#This Row],Date],"yyyy-mm")</f>
        <v>0</v>
      </c>
    </row>
    <row r="100" spans="10:14">
      <c r="J100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00">
        <f>TEXT([[#This Row],Date],"yyyy-mm")</f>
        <v>0</v>
      </c>
    </row>
    <row r="101" spans="10:14">
      <c r="J101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01">
        <f>TEXT([[#This Row],Date],"yyyy-mm")</f>
        <v>0</v>
      </c>
    </row>
    <row r="102" spans="10:14">
      <c r="J102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02">
        <f>TEXT([[#This Row],Date],"yyyy-mm")</f>
        <v>0</v>
      </c>
    </row>
    <row r="103" spans="10:14">
      <c r="J103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03">
        <f>TEXT([[#This Row],Date],"yyyy-mm")</f>
        <v>0</v>
      </c>
    </row>
    <row r="104" spans="10:14">
      <c r="J104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04">
        <f>TEXT([[#This Row],Date],"yyyy-mm")</f>
        <v>0</v>
      </c>
    </row>
    <row r="105" spans="10:14">
      <c r="J105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05">
        <f>TEXT([[#This Row],Date],"yyyy-mm")</f>
        <v>0</v>
      </c>
    </row>
    <row r="106" spans="10:14">
      <c r="J106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06">
        <f>TEXT([[#This Row],Date],"yyyy-mm")</f>
        <v>0</v>
      </c>
    </row>
    <row r="107" spans="10:14">
      <c r="J107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07">
        <f>TEXT([[#This Row],Date],"yyyy-mm")</f>
        <v>0</v>
      </c>
    </row>
    <row r="108" spans="10:14">
      <c r="J108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08">
        <f>TEXT([[#This Row],Date],"yyyy-mm")</f>
        <v>0</v>
      </c>
    </row>
    <row r="109" spans="10:14">
      <c r="J109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09">
        <f>TEXT([[#This Row],Date],"yyyy-mm")</f>
        <v>0</v>
      </c>
    </row>
    <row r="110" spans="10:14">
      <c r="J110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10">
        <f>TEXT([[#This Row],Date],"yyyy-mm")</f>
        <v>0</v>
      </c>
    </row>
    <row r="111" spans="10:14">
      <c r="J111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11">
        <f>TEXT([[#This Row],Date],"yyyy-mm")</f>
        <v>0</v>
      </c>
    </row>
    <row r="112" spans="10:14">
      <c r="J112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12">
        <f>TEXT([[#This Row],Date],"yyyy-mm")</f>
        <v>0</v>
      </c>
    </row>
    <row r="113" spans="10:14">
      <c r="J113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13">
        <f>TEXT([[#This Row],Date],"yyyy-mm")</f>
        <v>0</v>
      </c>
    </row>
    <row r="114" spans="10:14">
      <c r="J114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14">
        <f>TEXT([[#This Row],Date],"yyyy-mm")</f>
        <v>0</v>
      </c>
    </row>
    <row r="115" spans="10:14">
      <c r="J115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15">
        <f>TEXT([[#This Row],Date],"yyyy-mm")</f>
        <v>0</v>
      </c>
    </row>
    <row r="116" spans="10:14">
      <c r="J116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16">
        <f>TEXT([[#This Row],Date],"yyyy-mm")</f>
        <v>0</v>
      </c>
    </row>
    <row r="117" spans="10:14">
      <c r="J117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17">
        <f>TEXT([[#This Row],Date],"yyyy-mm")</f>
        <v>0</v>
      </c>
    </row>
    <row r="118" spans="10:14">
      <c r="J118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18">
        <f>TEXT([[#This Row],Date],"yyyy-mm")</f>
        <v>0</v>
      </c>
    </row>
    <row r="119" spans="10:14">
      <c r="J119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19">
        <f>TEXT([[#This Row],Date],"yyyy-mm")</f>
        <v>0</v>
      </c>
    </row>
    <row r="120" spans="10:14">
      <c r="J120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20">
        <f>TEXT([[#This Row],Date],"yyyy-mm")</f>
        <v>0</v>
      </c>
    </row>
    <row r="121" spans="10:14">
      <c r="J121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21">
        <f>TEXT([[#This Row],Date],"yyyy-mm")</f>
        <v>0</v>
      </c>
    </row>
    <row r="122" spans="10:14">
      <c r="J122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22">
        <f>TEXT([[#This Row],Date],"yyyy-mm")</f>
        <v>0</v>
      </c>
    </row>
    <row r="123" spans="10:14">
      <c r="J123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23">
        <f>TEXT([[#This Row],Date],"yyyy-mm")</f>
        <v>0</v>
      </c>
    </row>
    <row r="124" spans="10:14">
      <c r="J124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24">
        <f>TEXT([[#This Row],Date],"yyyy-mm")</f>
        <v>0</v>
      </c>
    </row>
    <row r="125" spans="10:14">
      <c r="J125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25">
        <f>TEXT([[#This Row],Date],"yyyy-mm")</f>
        <v>0</v>
      </c>
    </row>
    <row r="126" spans="10:14">
      <c r="J126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26">
        <f>TEXT([[#This Row],Date],"yyyy-mm")</f>
        <v>0</v>
      </c>
    </row>
    <row r="127" spans="10:14">
      <c r="J127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27">
        <f>TEXT([[#This Row],Date],"yyyy-mm")</f>
        <v>0</v>
      </c>
    </row>
    <row r="128" spans="10:14">
      <c r="J128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28">
        <f>TEXT([[#This Row],Date],"yyyy-mm")</f>
        <v>0</v>
      </c>
    </row>
    <row r="129" spans="10:14">
      <c r="J129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29">
        <f>TEXT([[#This Row],Date],"yyyy-mm")</f>
        <v>0</v>
      </c>
    </row>
    <row r="130" spans="10:14">
      <c r="J130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30">
        <f>TEXT([[#This Row],Date],"yyyy-mm")</f>
        <v>0</v>
      </c>
    </row>
    <row r="131" spans="10:14">
      <c r="J131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31">
        <f>TEXT([[#This Row],Date],"yyyy-mm")</f>
        <v>0</v>
      </c>
    </row>
    <row r="132" spans="10:14">
      <c r="J132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32">
        <f>TEXT([[#This Row],Date],"yyyy-mm")</f>
        <v>0</v>
      </c>
    </row>
    <row r="133" spans="10:14">
      <c r="J133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33">
        <f>TEXT([[#This Row],Date],"yyyy-mm")</f>
        <v>0</v>
      </c>
    </row>
    <row r="134" spans="10:14">
      <c r="J134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34">
        <f>TEXT([[#This Row],Date],"yyyy-mm")</f>
        <v>0</v>
      </c>
    </row>
    <row r="135" spans="10:14">
      <c r="J135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35">
        <f>TEXT([[#This Row],Date],"yyyy-mm")</f>
        <v>0</v>
      </c>
    </row>
    <row r="136" spans="10:14">
      <c r="J136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36">
        <f>TEXT([[#This Row],Date],"yyyy-mm")</f>
        <v>0</v>
      </c>
    </row>
    <row r="137" spans="10:14">
      <c r="J137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37">
        <f>TEXT([[#This Row],Date],"yyyy-mm")</f>
        <v>0</v>
      </c>
    </row>
    <row r="138" spans="10:14">
      <c r="J138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38">
        <f>TEXT([[#This Row],Date],"yyyy-mm")</f>
        <v>0</v>
      </c>
    </row>
    <row r="139" spans="10:14">
      <c r="J139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39">
        <f>TEXT([[#This Row],Date],"yyyy-mm")</f>
        <v>0</v>
      </c>
    </row>
    <row r="140" spans="10:14">
      <c r="J140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40">
        <f>TEXT([[#This Row],Date],"yyyy-mm")</f>
        <v>0</v>
      </c>
    </row>
    <row r="141" spans="10:14">
      <c r="J141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41">
        <f>TEXT([[#This Row],Date],"yyyy-mm")</f>
        <v>0</v>
      </c>
    </row>
    <row r="142" spans="10:14">
      <c r="J142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42">
        <f>TEXT([[#This Row],Date],"yyyy-mm")</f>
        <v>0</v>
      </c>
    </row>
    <row r="143" spans="10:14">
      <c r="J143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43">
        <f>TEXT([[#This Row],Date],"yyyy-mm")</f>
        <v>0</v>
      </c>
    </row>
    <row r="144" spans="10:14">
      <c r="J144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44">
        <f>TEXT([[#This Row],Date],"yyyy-mm")</f>
        <v>0</v>
      </c>
    </row>
    <row r="145" spans="10:14">
      <c r="J145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45">
        <f>TEXT([[#This Row],Date],"yyyy-mm")</f>
        <v>0</v>
      </c>
    </row>
    <row r="146" spans="10:14">
      <c r="J146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46">
        <f>TEXT([[#This Row],Date],"yyyy-mm")</f>
        <v>0</v>
      </c>
    </row>
    <row r="147" spans="10:14">
      <c r="J147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47">
        <f>TEXT([[#This Row],Date],"yyyy-mm")</f>
        <v>0</v>
      </c>
    </row>
    <row r="148" spans="10:14">
      <c r="J148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48">
        <f>TEXT([[#This Row],Date],"yyyy-mm")</f>
        <v>0</v>
      </c>
    </row>
    <row r="149" spans="10:14">
      <c r="J149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49">
        <f>TEXT([[#This Row],Date],"yyyy-mm")</f>
        <v>0</v>
      </c>
    </row>
    <row r="150" spans="10:14">
      <c r="J150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50">
        <f>TEXT([[#This Row],Date],"yyyy-mm")</f>
        <v>0</v>
      </c>
    </row>
    <row r="151" spans="10:14">
      <c r="J151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51">
        <f>TEXT([[#This Row],Date],"yyyy-mm")</f>
        <v>0</v>
      </c>
    </row>
    <row r="152" spans="10:14">
      <c r="J152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52">
        <f>TEXT([[#This Row],Date],"yyyy-mm")</f>
        <v>0</v>
      </c>
    </row>
    <row r="153" spans="10:14">
      <c r="J153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53">
        <f>TEXT([[#This Row],Date],"yyyy-mm")</f>
        <v>0</v>
      </c>
    </row>
    <row r="154" spans="10:14">
      <c r="J154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54">
        <f>TEXT([[#This Row],Date],"yyyy-mm")</f>
        <v>0</v>
      </c>
    </row>
    <row r="155" spans="10:14">
      <c r="J155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55">
        <f>TEXT([[#This Row],Date],"yyyy-mm")</f>
        <v>0</v>
      </c>
    </row>
    <row r="156" spans="10:14">
      <c r="J156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56">
        <f>TEXT([[#This Row],Date],"yyyy-mm")</f>
        <v>0</v>
      </c>
    </row>
    <row r="157" spans="10:14">
      <c r="J157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57">
        <f>TEXT([[#This Row],Date],"yyyy-mm")</f>
        <v>0</v>
      </c>
    </row>
    <row r="158" spans="10:14">
      <c r="J158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58">
        <f>TEXT([[#This Row],Date],"yyyy-mm")</f>
        <v>0</v>
      </c>
    </row>
    <row r="159" spans="10:14">
      <c r="J159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59">
        <f>TEXT([[#This Row],Date],"yyyy-mm")</f>
        <v>0</v>
      </c>
    </row>
    <row r="160" spans="10:14">
      <c r="J160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60">
        <f>TEXT([[#This Row],Date],"yyyy-mm")</f>
        <v>0</v>
      </c>
    </row>
    <row r="161" spans="10:14">
      <c r="J161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61">
        <f>TEXT([[#This Row],Date],"yyyy-mm")</f>
        <v>0</v>
      </c>
    </row>
    <row r="162" spans="10:14">
      <c r="J162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62">
        <f>TEXT([[#This Row],Date],"yyyy-mm")</f>
        <v>0</v>
      </c>
    </row>
    <row r="163" spans="10:14">
      <c r="J163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63">
        <f>TEXT([[#This Row],Date],"yyyy-mm")</f>
        <v>0</v>
      </c>
    </row>
    <row r="164" spans="10:14">
      <c r="J164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64">
        <f>TEXT([[#This Row],Date],"yyyy-mm")</f>
        <v>0</v>
      </c>
    </row>
    <row r="165" spans="10:14">
      <c r="J165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65">
        <f>TEXT([[#This Row],Date],"yyyy-mm")</f>
        <v>0</v>
      </c>
    </row>
    <row r="166" spans="10:14">
      <c r="J166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66">
        <f>TEXT([[#This Row],Date],"yyyy-mm")</f>
        <v>0</v>
      </c>
    </row>
    <row r="167" spans="10:14">
      <c r="J167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67">
        <f>TEXT([[#This Row],Date],"yyyy-mm")</f>
        <v>0</v>
      </c>
    </row>
    <row r="168" spans="10:14">
      <c r="J168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68">
        <f>TEXT([[#This Row],Date],"yyyy-mm")</f>
        <v>0</v>
      </c>
    </row>
    <row r="169" spans="10:14">
      <c r="J169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69">
        <f>TEXT([[#This Row],Date],"yyyy-mm")</f>
        <v>0</v>
      </c>
    </row>
    <row r="170" spans="10:14">
      <c r="J170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70">
        <f>TEXT([[#This Row],Date],"yyyy-mm")</f>
        <v>0</v>
      </c>
    </row>
    <row r="171" spans="10:14">
      <c r="J171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71">
        <f>TEXT([[#This Row],Date],"yyyy-mm")</f>
        <v>0</v>
      </c>
    </row>
    <row r="172" spans="10:14">
      <c r="J172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72">
        <f>TEXT([[#This Row],Date],"yyyy-mm")</f>
        <v>0</v>
      </c>
    </row>
    <row r="173" spans="10:14">
      <c r="J173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73">
        <f>TEXT([[#This Row],Date],"yyyy-mm")</f>
        <v>0</v>
      </c>
    </row>
    <row r="174" spans="10:14">
      <c r="J174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74">
        <f>TEXT([[#This Row],Date],"yyyy-mm")</f>
        <v>0</v>
      </c>
    </row>
    <row r="175" spans="10:14">
      <c r="J175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75">
        <f>TEXT([[#This Row],Date],"yyyy-mm")</f>
        <v>0</v>
      </c>
    </row>
    <row r="176" spans="10:14">
      <c r="J176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76">
        <f>TEXT([[#This Row],Date],"yyyy-mm")</f>
        <v>0</v>
      </c>
    </row>
    <row r="177" spans="10:14">
      <c r="J177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77">
        <f>TEXT([[#This Row],Date],"yyyy-mm")</f>
        <v>0</v>
      </c>
    </row>
    <row r="178" spans="10:14">
      <c r="J178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78">
        <f>TEXT([[#This Row],Date],"yyyy-mm")</f>
        <v>0</v>
      </c>
    </row>
    <row r="179" spans="10:14">
      <c r="J179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79">
        <f>TEXT([[#This Row],Date],"yyyy-mm")</f>
        <v>0</v>
      </c>
    </row>
    <row r="180" spans="10:14">
      <c r="J180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80">
        <f>TEXT([[#This Row],Date],"yyyy-mm")</f>
        <v>0</v>
      </c>
    </row>
    <row r="181" spans="10:14">
      <c r="J181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81">
        <f>TEXT([[#This Row],Date],"yyyy-mm")</f>
        <v>0</v>
      </c>
    </row>
    <row r="182" spans="10:14">
      <c r="J182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82">
        <f>TEXT([[#This Row],Date],"yyyy-mm")</f>
        <v>0</v>
      </c>
    </row>
    <row r="183" spans="10:14">
      <c r="J183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83">
        <f>TEXT([[#This Row],Date],"yyyy-mm")</f>
        <v>0</v>
      </c>
    </row>
    <row r="184" spans="10:14">
      <c r="J184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84">
        <f>TEXT([[#This Row],Date],"yyyy-mm")</f>
        <v>0</v>
      </c>
    </row>
    <row r="185" spans="10:14">
      <c r="J185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85">
        <f>TEXT([[#This Row],Date],"yyyy-mm")</f>
        <v>0</v>
      </c>
    </row>
    <row r="186" spans="10:14">
      <c r="J186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86">
        <f>TEXT([[#This Row],Date],"yyyy-mm")</f>
        <v>0</v>
      </c>
    </row>
    <row r="187" spans="10:14">
      <c r="J187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87">
        <f>TEXT([[#This Row],Date],"yyyy-mm")</f>
        <v>0</v>
      </c>
    </row>
    <row r="188" spans="10:14">
      <c r="J188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88">
        <f>TEXT([[#This Row],Date],"yyyy-mm")</f>
        <v>0</v>
      </c>
    </row>
    <row r="189" spans="10:14">
      <c r="J189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89">
        <f>TEXT([[#This Row],Date],"yyyy-mm")</f>
        <v>0</v>
      </c>
    </row>
    <row r="190" spans="10:14">
      <c r="J190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90">
        <f>TEXT([[#This Row],Date],"yyyy-mm")</f>
        <v>0</v>
      </c>
    </row>
    <row r="191" spans="10:14">
      <c r="J191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91">
        <f>TEXT([[#This Row],Date],"yyyy-mm")</f>
        <v>0</v>
      </c>
    </row>
    <row r="192" spans="10:14">
      <c r="J192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92">
        <f>TEXT([[#This Row],Date],"yyyy-mm")</f>
        <v>0</v>
      </c>
    </row>
    <row r="193" spans="10:14">
      <c r="J193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93">
        <f>TEXT([[#This Row],Date],"yyyy-mm")</f>
        <v>0</v>
      </c>
    </row>
    <row r="194" spans="10:14">
      <c r="J194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94">
        <f>TEXT([[#This Row],Date],"yyyy-mm")</f>
        <v>0</v>
      </c>
    </row>
    <row r="195" spans="10:14">
      <c r="J195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95">
        <f>TEXT([[#This Row],Date],"yyyy-mm")</f>
        <v>0</v>
      </c>
    </row>
    <row r="196" spans="10:14">
      <c r="J196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96">
        <f>TEXT([[#This Row],Date],"yyyy-mm")</f>
        <v>0</v>
      </c>
    </row>
    <row r="197" spans="10:14">
      <c r="J197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97">
        <f>TEXT([[#This Row],Date],"yyyy-mm")</f>
        <v>0</v>
      </c>
    </row>
    <row r="198" spans="10:14">
      <c r="J198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98">
        <f>TEXT([[#This Row],Date],"yyyy-mm")</f>
        <v>0</v>
      </c>
    </row>
    <row r="199" spans="10:14">
      <c r="J199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99">
        <f>TEXT([[#This Row],Date],"yyyy-mm")</f>
        <v>0</v>
      </c>
    </row>
    <row r="200" spans="10:14">
      <c r="J200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00">
        <f>TEXT([[#This Row],Date],"yyyy-mm")</f>
        <v>0</v>
      </c>
    </row>
    <row r="201" spans="10:14">
      <c r="J201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01">
        <f>TEXT([[#This Row],Date],"yyyy-mm")</f>
        <v>0</v>
      </c>
    </row>
    <row r="202" spans="10:14">
      <c r="J202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02">
        <f>TEXT([[#This Row],Date],"yyyy-mm")</f>
        <v>0</v>
      </c>
    </row>
    <row r="203" spans="10:14">
      <c r="J203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03">
        <f>TEXT([[#This Row],Date],"yyyy-mm")</f>
        <v>0</v>
      </c>
    </row>
    <row r="204" spans="10:14">
      <c r="J204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04">
        <f>TEXT([[#This Row],Date],"yyyy-mm")</f>
        <v>0</v>
      </c>
    </row>
    <row r="205" spans="10:14">
      <c r="J205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05">
        <f>TEXT([[#This Row],Date],"yyyy-mm")</f>
        <v>0</v>
      </c>
    </row>
    <row r="206" spans="10:14">
      <c r="J206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06">
        <f>TEXT([[#This Row],Date],"yyyy-mm")</f>
        <v>0</v>
      </c>
    </row>
    <row r="207" spans="10:14">
      <c r="J207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07">
        <f>TEXT([[#This Row],Date],"yyyy-mm")</f>
        <v>0</v>
      </c>
    </row>
    <row r="208" spans="10:14">
      <c r="J208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08">
        <f>TEXT([[#This Row],Date],"yyyy-mm")</f>
        <v>0</v>
      </c>
    </row>
    <row r="209" spans="10:14">
      <c r="J209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09">
        <f>TEXT([[#This Row],Date],"yyyy-mm")</f>
        <v>0</v>
      </c>
    </row>
    <row r="210" spans="10:14">
      <c r="J210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10">
        <f>TEXT([[#This Row],Date],"yyyy-mm")</f>
        <v>0</v>
      </c>
    </row>
    <row r="211" spans="10:14">
      <c r="J211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11">
        <f>TEXT([[#This Row],Date],"yyyy-mm")</f>
        <v>0</v>
      </c>
    </row>
    <row r="212" spans="10:14">
      <c r="J212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12">
        <f>TEXT([[#This Row],Date],"yyyy-mm")</f>
        <v>0</v>
      </c>
    </row>
    <row r="213" spans="10:14">
      <c r="J213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13">
        <f>TEXT([[#This Row],Date],"yyyy-mm")</f>
        <v>0</v>
      </c>
    </row>
    <row r="214" spans="10:14">
      <c r="J214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14">
        <f>TEXT([[#This Row],Date],"yyyy-mm")</f>
        <v>0</v>
      </c>
    </row>
    <row r="215" spans="10:14">
      <c r="J215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15">
        <f>TEXT([[#This Row],Date],"yyyy-mm")</f>
        <v>0</v>
      </c>
    </row>
    <row r="216" spans="10:14">
      <c r="J216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16">
        <f>TEXT([[#This Row],Date],"yyyy-mm")</f>
        <v>0</v>
      </c>
    </row>
    <row r="217" spans="10:14">
      <c r="J217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17">
        <f>TEXT([[#This Row],Date],"yyyy-mm")</f>
        <v>0</v>
      </c>
    </row>
    <row r="218" spans="10:14">
      <c r="J218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18">
        <f>TEXT([[#This Row],Date],"yyyy-mm")</f>
        <v>0</v>
      </c>
    </row>
    <row r="219" spans="10:14">
      <c r="J219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19">
        <f>TEXT([[#This Row],Date],"yyyy-mm")</f>
        <v>0</v>
      </c>
    </row>
    <row r="220" spans="10:14">
      <c r="J220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20">
        <f>TEXT([[#This Row],Date],"yyyy-mm")</f>
        <v>0</v>
      </c>
    </row>
    <row r="221" spans="10:14">
      <c r="J221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21">
        <f>TEXT([[#This Row],Date],"yyyy-mm")</f>
        <v>0</v>
      </c>
    </row>
    <row r="222" spans="10:14">
      <c r="J222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22">
        <f>TEXT([[#This Row],Date],"yyyy-mm")</f>
        <v>0</v>
      </c>
    </row>
    <row r="223" spans="10:14">
      <c r="J223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23">
        <f>TEXT([[#This Row],Date],"yyyy-mm")</f>
        <v>0</v>
      </c>
    </row>
    <row r="224" spans="10:14">
      <c r="J224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24">
        <f>TEXT([[#This Row],Date],"yyyy-mm")</f>
        <v>0</v>
      </c>
    </row>
    <row r="225" spans="10:14">
      <c r="J225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25">
        <f>TEXT([[#This Row],Date],"yyyy-mm")</f>
        <v>0</v>
      </c>
    </row>
    <row r="226" spans="10:14">
      <c r="J226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26">
        <f>TEXT([[#This Row],Date],"yyyy-mm")</f>
        <v>0</v>
      </c>
    </row>
    <row r="227" spans="10:14">
      <c r="J227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27">
        <f>TEXT([[#This Row],Date],"yyyy-mm")</f>
        <v>0</v>
      </c>
    </row>
    <row r="228" spans="10:14">
      <c r="J228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28">
        <f>TEXT([[#This Row],Date],"yyyy-mm")</f>
        <v>0</v>
      </c>
    </row>
    <row r="229" spans="10:14">
      <c r="J229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29">
        <f>TEXT([[#This Row],Date],"yyyy-mm")</f>
        <v>0</v>
      </c>
    </row>
    <row r="230" spans="10:14">
      <c r="J230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30">
        <f>TEXT([[#This Row],Date],"yyyy-mm")</f>
        <v>0</v>
      </c>
    </row>
    <row r="231" spans="10:14">
      <c r="J231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31">
        <f>TEXT([[#This Row],Date],"yyyy-mm")</f>
        <v>0</v>
      </c>
    </row>
    <row r="232" spans="10:14">
      <c r="J232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32">
        <f>TEXT([[#This Row],Date],"yyyy-mm")</f>
        <v>0</v>
      </c>
    </row>
    <row r="233" spans="10:14">
      <c r="J233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33">
        <f>TEXT([[#This Row],Date],"yyyy-mm")</f>
        <v>0</v>
      </c>
    </row>
    <row r="234" spans="10:14">
      <c r="J234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34">
        <f>TEXT([[#This Row],Date],"yyyy-mm")</f>
        <v>0</v>
      </c>
    </row>
    <row r="235" spans="10:14">
      <c r="J235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35">
        <f>TEXT([[#This Row],Date],"yyyy-mm")</f>
        <v>0</v>
      </c>
    </row>
    <row r="236" spans="10:14">
      <c r="J236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36">
        <f>TEXT([[#This Row],Date],"yyyy-mm")</f>
        <v>0</v>
      </c>
    </row>
    <row r="237" spans="10:14">
      <c r="J237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37">
        <f>TEXT([[#This Row],Date],"yyyy-mm")</f>
        <v>0</v>
      </c>
    </row>
    <row r="238" spans="10:14">
      <c r="J238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38">
        <f>TEXT([[#This Row],Date],"yyyy-mm")</f>
        <v>0</v>
      </c>
    </row>
    <row r="239" spans="10:14">
      <c r="J239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39">
        <f>TEXT([[#This Row],Date],"yyyy-mm")</f>
        <v>0</v>
      </c>
    </row>
    <row r="240" spans="10:14">
      <c r="J240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40">
        <f>TEXT([[#This Row],Date],"yyyy-mm")</f>
        <v>0</v>
      </c>
    </row>
    <row r="241" spans="10:14">
      <c r="J241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41">
        <f>TEXT([[#This Row],Date],"yyyy-mm")</f>
        <v>0</v>
      </c>
    </row>
    <row r="242" spans="10:14">
      <c r="J242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42">
        <f>TEXT([[#This Row],Date],"yyyy-mm")</f>
        <v>0</v>
      </c>
    </row>
    <row r="243" spans="10:14">
      <c r="J243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43">
        <f>TEXT([[#This Row],Date],"yyyy-mm")</f>
        <v>0</v>
      </c>
    </row>
    <row r="244" spans="10:14">
      <c r="J244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44">
        <f>TEXT([[#This Row],Date],"yyyy-mm")</f>
        <v>0</v>
      </c>
    </row>
    <row r="245" spans="10:14">
      <c r="J245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45">
        <f>TEXT([[#This Row],Date],"yyyy-mm")</f>
        <v>0</v>
      </c>
    </row>
    <row r="246" spans="10:14">
      <c r="J246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46">
        <f>TEXT([[#This Row],Date],"yyyy-mm")</f>
        <v>0</v>
      </c>
    </row>
    <row r="247" spans="10:14">
      <c r="J247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47">
        <f>TEXT([[#This Row],Date],"yyyy-mm")</f>
        <v>0</v>
      </c>
    </row>
    <row r="248" spans="10:14">
      <c r="J248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48">
        <f>TEXT([[#This Row],Date],"yyyy-mm")</f>
        <v>0</v>
      </c>
    </row>
    <row r="249" spans="10:14">
      <c r="J249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49">
        <f>TEXT([[#This Row],Date],"yyyy-mm")</f>
        <v>0</v>
      </c>
    </row>
    <row r="250" spans="10:14">
      <c r="J250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50">
        <f>TEXT([[#This Row],Date],"yyyy-mm")</f>
        <v>0</v>
      </c>
    </row>
    <row r="251" spans="10:14">
      <c r="J251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51">
        <f>TEXT([[#This Row],Date],"yyyy-mm")</f>
        <v>0</v>
      </c>
    </row>
    <row r="252" spans="10:14">
      <c r="J252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52">
        <f>TEXT([[#This Row],Date],"yyyy-mm")</f>
        <v>0</v>
      </c>
    </row>
    <row r="253" spans="10:14">
      <c r="J253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53">
        <f>TEXT([[#This Row],Date],"yyyy-mm")</f>
        <v>0</v>
      </c>
    </row>
    <row r="254" spans="10:14">
      <c r="J254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54">
        <f>TEXT([[#This Row],Date],"yyyy-mm")</f>
        <v>0</v>
      </c>
    </row>
    <row r="255" spans="10:14">
      <c r="J255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55">
        <f>TEXT([[#This Row],Date],"yyyy-mm")</f>
        <v>0</v>
      </c>
    </row>
    <row r="256" spans="10:14">
      <c r="J256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56">
        <f>TEXT([[#This Row],Date],"yyyy-mm")</f>
        <v>0</v>
      </c>
    </row>
    <row r="257" spans="10:14">
      <c r="J257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57">
        <f>TEXT([[#This Row],Date],"yyyy-mm")</f>
        <v>0</v>
      </c>
    </row>
    <row r="258" spans="10:14">
      <c r="J258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58">
        <f>TEXT([[#This Row],Date],"yyyy-mm")</f>
        <v>0</v>
      </c>
    </row>
    <row r="259" spans="10:14">
      <c r="J259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59">
        <f>TEXT([[#This Row],Date],"yyyy-mm")</f>
        <v>0</v>
      </c>
    </row>
    <row r="260" spans="10:14">
      <c r="J260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60">
        <f>TEXT([[#This Row],Date],"yyyy-mm")</f>
        <v>0</v>
      </c>
    </row>
    <row r="261" spans="10:14">
      <c r="J261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61">
        <f>TEXT([[#This Row],Date],"yyyy-mm")</f>
        <v>0</v>
      </c>
    </row>
    <row r="262" spans="10:14">
      <c r="J262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62">
        <f>TEXT([[#This Row],Date],"yyyy-mm")</f>
        <v>0</v>
      </c>
    </row>
    <row r="263" spans="10:14">
      <c r="J263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63">
        <f>TEXT([[#This Row],Date],"yyyy-mm")</f>
        <v>0</v>
      </c>
    </row>
    <row r="264" spans="10:14">
      <c r="J264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64">
        <f>TEXT([[#This Row],Date],"yyyy-mm")</f>
        <v>0</v>
      </c>
    </row>
    <row r="265" spans="10:14">
      <c r="J265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65">
        <f>TEXT([[#This Row],Date],"yyyy-mm")</f>
        <v>0</v>
      </c>
    </row>
    <row r="266" spans="10:14">
      <c r="J266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66">
        <f>TEXT([[#This Row],Date],"yyyy-mm")</f>
        <v>0</v>
      </c>
    </row>
    <row r="267" spans="10:14">
      <c r="J267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67">
        <f>TEXT([[#This Row],Date],"yyyy-mm")</f>
        <v>0</v>
      </c>
    </row>
    <row r="268" spans="10:14">
      <c r="J268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68">
        <f>TEXT([[#This Row],Date],"yyyy-mm")</f>
        <v>0</v>
      </c>
    </row>
    <row r="269" spans="10:14">
      <c r="J269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69">
        <f>TEXT([[#This Row],Date],"yyyy-mm")</f>
        <v>0</v>
      </c>
    </row>
    <row r="270" spans="10:14">
      <c r="J270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70">
        <f>TEXT([[#This Row],Date],"yyyy-mm")</f>
        <v>0</v>
      </c>
    </row>
    <row r="271" spans="10:14">
      <c r="J271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71">
        <f>TEXT([[#This Row],Date],"yyyy-mm")</f>
        <v>0</v>
      </c>
    </row>
    <row r="272" spans="10:14">
      <c r="J272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72">
        <f>TEXT([[#This Row],Date],"yyyy-mm")</f>
        <v>0</v>
      </c>
    </row>
    <row r="273" spans="10:14">
      <c r="J273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73">
        <f>TEXT([[#This Row],Date],"yyyy-mm")</f>
        <v>0</v>
      </c>
    </row>
    <row r="274" spans="10:14">
      <c r="J274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74">
        <f>TEXT([[#This Row],Date],"yyyy-mm")</f>
        <v>0</v>
      </c>
    </row>
    <row r="275" spans="10:14">
      <c r="J275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75">
        <f>TEXT([[#This Row],Date],"yyyy-mm")</f>
        <v>0</v>
      </c>
    </row>
    <row r="276" spans="10:14">
      <c r="J276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76">
        <f>TEXT([[#This Row],Date],"yyyy-mm")</f>
        <v>0</v>
      </c>
    </row>
    <row r="277" spans="10:14">
      <c r="J277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77">
        <f>TEXT([[#This Row],Date],"yyyy-mm")</f>
        <v>0</v>
      </c>
    </row>
    <row r="278" spans="10:14">
      <c r="J278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78">
        <f>TEXT([[#This Row],Date],"yyyy-mm")</f>
        <v>0</v>
      </c>
    </row>
    <row r="279" spans="10:14">
      <c r="J279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79">
        <f>TEXT([[#This Row],Date],"yyyy-mm")</f>
        <v>0</v>
      </c>
    </row>
    <row r="280" spans="10:14">
      <c r="J280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80">
        <f>TEXT([[#This Row],Date],"yyyy-mm")</f>
        <v>0</v>
      </c>
    </row>
    <row r="281" spans="10:14">
      <c r="J281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81">
        <f>TEXT([[#This Row],Date],"yyyy-mm")</f>
        <v>0</v>
      </c>
    </row>
    <row r="282" spans="10:14">
      <c r="J282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82">
        <f>TEXT([[#This Row],Date],"yyyy-mm")</f>
        <v>0</v>
      </c>
    </row>
    <row r="283" spans="10:14">
      <c r="J283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83">
        <f>TEXT([[#This Row],Date],"yyyy-mm")</f>
        <v>0</v>
      </c>
    </row>
    <row r="284" spans="10:14">
      <c r="J284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84">
        <f>TEXT([[#This Row],Date],"yyyy-mm")</f>
        <v>0</v>
      </c>
    </row>
    <row r="285" spans="10:14">
      <c r="J285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85">
        <f>TEXT([[#This Row],Date],"yyyy-mm")</f>
        <v>0</v>
      </c>
    </row>
    <row r="286" spans="10:14">
      <c r="J286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86">
        <f>TEXT([[#This Row],Date],"yyyy-mm")</f>
        <v>0</v>
      </c>
    </row>
    <row r="287" spans="10:14">
      <c r="J287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87">
        <f>TEXT([[#This Row],Date],"yyyy-mm")</f>
        <v>0</v>
      </c>
    </row>
    <row r="288" spans="10:14">
      <c r="J288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88">
        <f>TEXT([[#This Row],Date],"yyyy-mm")</f>
        <v>0</v>
      </c>
    </row>
    <row r="289" spans="10:14">
      <c r="J289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89">
        <f>TEXT([[#This Row],Date],"yyyy-mm")</f>
        <v>0</v>
      </c>
    </row>
    <row r="290" spans="10:14">
      <c r="J290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90">
        <f>TEXT([[#This Row],Date],"yyyy-mm")</f>
        <v>0</v>
      </c>
    </row>
    <row r="291" spans="10:14">
      <c r="J291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91">
        <f>TEXT([[#This Row],Date],"yyyy-mm")</f>
        <v>0</v>
      </c>
    </row>
    <row r="292" spans="10:14">
      <c r="J292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92">
        <f>TEXT([[#This Row],Date],"yyyy-mm")</f>
        <v>0</v>
      </c>
    </row>
    <row r="293" spans="10:14">
      <c r="J293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93">
        <f>TEXT([[#This Row],Date],"yyyy-mm")</f>
        <v>0</v>
      </c>
    </row>
    <row r="294" spans="10:14">
      <c r="J294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94">
        <f>TEXT([[#This Row],Date],"yyyy-mm")</f>
        <v>0</v>
      </c>
    </row>
    <row r="295" spans="10:14">
      <c r="J295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95">
        <f>TEXT([[#This Row],Date],"yyyy-mm")</f>
        <v>0</v>
      </c>
    </row>
    <row r="296" spans="10:14">
      <c r="J296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96">
        <f>TEXT([[#This Row],Date],"yyyy-mm")</f>
        <v>0</v>
      </c>
    </row>
    <row r="297" spans="10:14">
      <c r="J297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97">
        <f>TEXT([[#This Row],Date],"yyyy-mm")</f>
        <v>0</v>
      </c>
    </row>
    <row r="298" spans="10:14">
      <c r="J298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98">
        <f>TEXT([[#This Row],Date],"yyyy-mm")</f>
        <v>0</v>
      </c>
    </row>
    <row r="299" spans="10:14">
      <c r="J299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299">
        <f>TEXT([[#This Row],Date],"yyyy-mm")</f>
        <v>0</v>
      </c>
    </row>
    <row r="300" spans="10:14">
      <c r="J300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00">
        <f>TEXT([[#This Row],Date],"yyyy-mm")</f>
        <v>0</v>
      </c>
    </row>
    <row r="301" spans="10:14">
      <c r="J301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01">
        <f>TEXT([[#This Row],Date],"yyyy-mm")</f>
        <v>0</v>
      </c>
    </row>
    <row r="302" spans="10:14">
      <c r="J302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02">
        <f>TEXT([[#This Row],Date],"yyyy-mm")</f>
        <v>0</v>
      </c>
    </row>
    <row r="303" spans="10:14">
      <c r="J303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03">
        <f>TEXT([[#This Row],Date],"yyyy-mm")</f>
        <v>0</v>
      </c>
    </row>
    <row r="304" spans="10:14">
      <c r="J304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04">
        <f>TEXT([[#This Row],Date],"yyyy-mm")</f>
        <v>0</v>
      </c>
    </row>
    <row r="305" spans="10:14">
      <c r="J305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05">
        <f>TEXT([[#This Row],Date],"yyyy-mm")</f>
        <v>0</v>
      </c>
    </row>
    <row r="306" spans="10:14">
      <c r="J306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06">
        <f>TEXT([[#This Row],Date],"yyyy-mm")</f>
        <v>0</v>
      </c>
    </row>
    <row r="307" spans="10:14">
      <c r="J307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07">
        <f>TEXT([[#This Row],Date],"yyyy-mm")</f>
        <v>0</v>
      </c>
    </row>
    <row r="308" spans="10:14">
      <c r="J308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08">
        <f>TEXT([[#This Row],Date],"yyyy-mm")</f>
        <v>0</v>
      </c>
    </row>
    <row r="309" spans="10:14">
      <c r="J309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09">
        <f>TEXT([[#This Row],Date],"yyyy-mm")</f>
        <v>0</v>
      </c>
    </row>
    <row r="310" spans="10:14">
      <c r="J310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10">
        <f>TEXT([[#This Row],Date],"yyyy-mm")</f>
        <v>0</v>
      </c>
    </row>
    <row r="311" spans="10:14">
      <c r="J311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11">
        <f>TEXT([[#This Row],Date],"yyyy-mm")</f>
        <v>0</v>
      </c>
    </row>
    <row r="312" spans="10:14">
      <c r="J312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12">
        <f>TEXT([[#This Row],Date],"yyyy-mm")</f>
        <v>0</v>
      </c>
    </row>
    <row r="313" spans="10:14">
      <c r="J313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13">
        <f>TEXT([[#This Row],Date],"yyyy-mm")</f>
        <v>0</v>
      </c>
    </row>
    <row r="314" spans="10:14">
      <c r="J314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14">
        <f>TEXT([[#This Row],Date],"yyyy-mm")</f>
        <v>0</v>
      </c>
    </row>
    <row r="315" spans="10:14">
      <c r="J315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15">
        <f>TEXT([[#This Row],Date],"yyyy-mm")</f>
        <v>0</v>
      </c>
    </row>
    <row r="316" spans="10:14">
      <c r="J316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16">
        <f>TEXT([[#This Row],Date],"yyyy-mm")</f>
        <v>0</v>
      </c>
    </row>
    <row r="317" spans="10:14">
      <c r="J317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17">
        <f>TEXT([[#This Row],Date],"yyyy-mm")</f>
        <v>0</v>
      </c>
    </row>
    <row r="318" spans="10:14">
      <c r="J318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18">
        <f>TEXT([[#This Row],Date],"yyyy-mm")</f>
        <v>0</v>
      </c>
    </row>
    <row r="319" spans="10:14">
      <c r="J319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19">
        <f>TEXT([[#This Row],Date],"yyyy-mm")</f>
        <v>0</v>
      </c>
    </row>
    <row r="320" spans="10:14">
      <c r="J320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20">
        <f>TEXT([[#This Row],Date],"yyyy-mm")</f>
        <v>0</v>
      </c>
    </row>
    <row r="321" spans="10:14">
      <c r="J321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21">
        <f>TEXT([[#This Row],Date],"yyyy-mm")</f>
        <v>0</v>
      </c>
    </row>
    <row r="322" spans="10:14">
      <c r="J322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22">
        <f>TEXT([[#This Row],Date],"yyyy-mm")</f>
        <v>0</v>
      </c>
    </row>
    <row r="323" spans="10:14">
      <c r="J323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23">
        <f>TEXT([[#This Row],Date],"yyyy-mm")</f>
        <v>0</v>
      </c>
    </row>
    <row r="324" spans="10:14">
      <c r="J324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24">
        <f>TEXT([[#This Row],Date],"yyyy-mm")</f>
        <v>0</v>
      </c>
    </row>
    <row r="325" spans="10:14">
      <c r="J325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25">
        <f>TEXT([[#This Row],Date],"yyyy-mm")</f>
        <v>0</v>
      </c>
    </row>
    <row r="326" spans="10:14">
      <c r="J326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26">
        <f>TEXT([[#This Row],Date],"yyyy-mm")</f>
        <v>0</v>
      </c>
    </row>
    <row r="327" spans="10:14">
      <c r="J327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27">
        <f>TEXT([[#This Row],Date],"yyyy-mm")</f>
        <v>0</v>
      </c>
    </row>
    <row r="328" spans="10:14">
      <c r="J328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28">
        <f>TEXT([[#This Row],Date],"yyyy-mm")</f>
        <v>0</v>
      </c>
    </row>
    <row r="329" spans="10:14">
      <c r="J329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29">
        <f>TEXT([[#This Row],Date],"yyyy-mm")</f>
        <v>0</v>
      </c>
    </row>
    <row r="330" spans="10:14">
      <c r="J330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30">
        <f>TEXT([[#This Row],Date],"yyyy-mm")</f>
        <v>0</v>
      </c>
    </row>
    <row r="331" spans="10:14">
      <c r="J331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31">
        <f>TEXT([[#This Row],Date],"yyyy-mm")</f>
        <v>0</v>
      </c>
    </row>
    <row r="332" spans="10:14">
      <c r="J332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32">
        <f>TEXT([[#This Row],Date],"yyyy-mm")</f>
        <v>0</v>
      </c>
    </row>
    <row r="333" spans="10:14">
      <c r="J333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33">
        <f>TEXT([[#This Row],Date],"yyyy-mm")</f>
        <v>0</v>
      </c>
    </row>
    <row r="334" spans="10:14">
      <c r="J334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34">
        <f>TEXT([[#This Row],Date],"yyyy-mm")</f>
        <v>0</v>
      </c>
    </row>
    <row r="335" spans="10:14">
      <c r="J335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35">
        <f>TEXT([[#This Row],Date],"yyyy-mm")</f>
        <v>0</v>
      </c>
    </row>
    <row r="336" spans="10:14">
      <c r="J336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36">
        <f>TEXT([[#This Row],Date],"yyyy-mm")</f>
        <v>0</v>
      </c>
    </row>
    <row r="337" spans="10:14">
      <c r="J337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37">
        <f>TEXT([[#This Row],Date],"yyyy-mm")</f>
        <v>0</v>
      </c>
    </row>
    <row r="338" spans="10:14">
      <c r="J338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38">
        <f>TEXT([[#This Row],Date],"yyyy-mm")</f>
        <v>0</v>
      </c>
    </row>
    <row r="339" spans="10:14">
      <c r="J339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39">
        <f>TEXT([[#This Row],Date],"yyyy-mm")</f>
        <v>0</v>
      </c>
    </row>
    <row r="340" spans="10:14">
      <c r="J340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40">
        <f>TEXT([[#This Row],Date],"yyyy-mm")</f>
        <v>0</v>
      </c>
    </row>
    <row r="341" spans="10:14">
      <c r="J341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41">
        <f>TEXT([[#This Row],Date],"yyyy-mm")</f>
        <v>0</v>
      </c>
    </row>
    <row r="342" spans="10:14">
      <c r="J342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42">
        <f>TEXT([[#This Row],Date],"yyyy-mm")</f>
        <v>0</v>
      </c>
    </row>
    <row r="343" spans="10:14">
      <c r="J343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43">
        <f>TEXT([[#This Row],Date],"yyyy-mm")</f>
        <v>0</v>
      </c>
    </row>
    <row r="344" spans="10:14">
      <c r="J344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44">
        <f>TEXT([[#This Row],Date],"yyyy-mm")</f>
        <v>0</v>
      </c>
    </row>
    <row r="345" spans="10:14">
      <c r="J345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45">
        <f>TEXT([[#This Row],Date],"yyyy-mm")</f>
        <v>0</v>
      </c>
    </row>
    <row r="346" spans="10:14">
      <c r="J346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46">
        <f>TEXT([[#This Row],Date],"yyyy-mm")</f>
        <v>0</v>
      </c>
    </row>
    <row r="347" spans="10:14">
      <c r="J347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47">
        <f>TEXT([[#This Row],Date],"yyyy-mm")</f>
        <v>0</v>
      </c>
    </row>
    <row r="348" spans="10:14">
      <c r="J348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48">
        <f>TEXT([[#This Row],Date],"yyyy-mm")</f>
        <v>0</v>
      </c>
    </row>
    <row r="349" spans="10:14">
      <c r="J349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49">
        <f>TEXT([[#This Row],Date],"yyyy-mm")</f>
        <v>0</v>
      </c>
    </row>
    <row r="350" spans="10:14">
      <c r="J350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50">
        <f>TEXT([[#This Row],Date],"yyyy-mm")</f>
        <v>0</v>
      </c>
    </row>
    <row r="351" spans="10:14">
      <c r="J351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51">
        <f>TEXT([[#This Row],Date],"yyyy-mm")</f>
        <v>0</v>
      </c>
    </row>
    <row r="352" spans="10:14">
      <c r="J352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52">
        <f>TEXT([[#This Row],Date],"yyyy-mm")</f>
        <v>0</v>
      </c>
    </row>
    <row r="353" spans="10:14">
      <c r="J353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53">
        <f>TEXT([[#This Row],Date],"yyyy-mm")</f>
        <v>0</v>
      </c>
    </row>
    <row r="354" spans="10:14">
      <c r="J354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54">
        <f>TEXT([[#This Row],Date],"yyyy-mm")</f>
        <v>0</v>
      </c>
    </row>
    <row r="355" spans="10:14">
      <c r="J355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55">
        <f>TEXT([[#This Row],Date],"yyyy-mm")</f>
        <v>0</v>
      </c>
    </row>
    <row r="356" spans="10:14">
      <c r="J356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56">
        <f>TEXT([[#This Row],Date],"yyyy-mm")</f>
        <v>0</v>
      </c>
    </row>
    <row r="357" spans="10:14">
      <c r="J357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57">
        <f>TEXT([[#This Row],Date],"yyyy-mm")</f>
        <v>0</v>
      </c>
    </row>
    <row r="358" spans="10:14">
      <c r="J358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58">
        <f>TEXT([[#This Row],Date],"yyyy-mm")</f>
        <v>0</v>
      </c>
    </row>
    <row r="359" spans="10:14">
      <c r="J359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59">
        <f>TEXT([[#This Row],Date],"yyyy-mm")</f>
        <v>0</v>
      </c>
    </row>
    <row r="360" spans="10:14">
      <c r="J360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60">
        <f>TEXT([[#This Row],Date],"yyyy-mm")</f>
        <v>0</v>
      </c>
    </row>
    <row r="361" spans="10:14">
      <c r="J361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61">
        <f>TEXT([[#This Row],Date],"yyyy-mm")</f>
        <v>0</v>
      </c>
    </row>
    <row r="362" spans="10:14">
      <c r="J362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62">
        <f>TEXT([[#This Row],Date],"yyyy-mm")</f>
        <v>0</v>
      </c>
    </row>
    <row r="363" spans="10:14">
      <c r="J363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63">
        <f>TEXT([[#This Row],Date],"yyyy-mm")</f>
        <v>0</v>
      </c>
    </row>
    <row r="364" spans="10:14">
      <c r="J364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64">
        <f>TEXT([[#This Row],Date],"yyyy-mm")</f>
        <v>0</v>
      </c>
    </row>
    <row r="365" spans="10:14">
      <c r="J365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65">
        <f>TEXT([[#This Row],Date],"yyyy-mm")</f>
        <v>0</v>
      </c>
    </row>
    <row r="366" spans="10:14">
      <c r="J366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66">
        <f>TEXT([[#This Row],Date],"yyyy-mm")</f>
        <v>0</v>
      </c>
    </row>
    <row r="367" spans="10:14">
      <c r="J367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67">
        <f>TEXT([[#This Row],Date],"yyyy-mm")</f>
        <v>0</v>
      </c>
    </row>
    <row r="368" spans="10:14">
      <c r="J368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68">
        <f>TEXT([[#This Row],Date],"yyyy-mm")</f>
        <v>0</v>
      </c>
    </row>
    <row r="369" spans="10:14">
      <c r="J369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69">
        <f>TEXT([[#This Row],Date],"yyyy-mm")</f>
        <v>0</v>
      </c>
    </row>
    <row r="370" spans="10:14">
      <c r="J370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70">
        <f>TEXT([[#This Row],Date],"yyyy-mm")</f>
        <v>0</v>
      </c>
    </row>
    <row r="371" spans="10:14">
      <c r="J371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71">
        <f>TEXT([[#This Row],Date],"yyyy-mm")</f>
        <v>0</v>
      </c>
    </row>
    <row r="372" spans="10:14">
      <c r="J372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72">
        <f>TEXT([[#This Row],Date],"yyyy-mm")</f>
        <v>0</v>
      </c>
    </row>
    <row r="373" spans="10:14">
      <c r="J373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73">
        <f>TEXT([[#This Row],Date],"yyyy-mm")</f>
        <v>0</v>
      </c>
    </row>
    <row r="374" spans="10:14">
      <c r="J374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74">
        <f>TEXT([[#This Row],Date],"yyyy-mm")</f>
        <v>0</v>
      </c>
    </row>
    <row r="375" spans="10:14">
      <c r="J375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75">
        <f>TEXT([[#This Row],Date],"yyyy-mm")</f>
        <v>0</v>
      </c>
    </row>
    <row r="376" spans="10:14">
      <c r="J376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76">
        <f>TEXT([[#This Row],Date],"yyyy-mm")</f>
        <v>0</v>
      </c>
    </row>
    <row r="377" spans="10:14">
      <c r="J377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77">
        <f>TEXT([[#This Row],Date],"yyyy-mm")</f>
        <v>0</v>
      </c>
    </row>
    <row r="378" spans="10:14">
      <c r="J378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78">
        <f>TEXT([[#This Row],Date],"yyyy-mm")</f>
        <v>0</v>
      </c>
    </row>
    <row r="379" spans="10:14">
      <c r="J379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79">
        <f>TEXT([[#This Row],Date],"yyyy-mm")</f>
        <v>0</v>
      </c>
    </row>
    <row r="380" spans="10:14">
      <c r="J380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80">
        <f>TEXT([[#This Row],Date],"yyyy-mm")</f>
        <v>0</v>
      </c>
    </row>
    <row r="381" spans="10:14">
      <c r="J381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81">
        <f>TEXT([[#This Row],Date],"yyyy-mm")</f>
        <v>0</v>
      </c>
    </row>
    <row r="382" spans="10:14">
      <c r="J382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82">
        <f>TEXT([[#This Row],Date],"yyyy-mm")</f>
        <v>0</v>
      </c>
    </row>
    <row r="383" spans="10:14">
      <c r="J383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83">
        <f>TEXT([[#This Row],Date],"yyyy-mm")</f>
        <v>0</v>
      </c>
    </row>
    <row r="384" spans="10:14">
      <c r="J384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84">
        <f>TEXT([[#This Row],Date],"yyyy-mm")</f>
        <v>0</v>
      </c>
    </row>
    <row r="385" spans="10:14">
      <c r="J385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85">
        <f>TEXT([[#This Row],Date],"yyyy-mm")</f>
        <v>0</v>
      </c>
    </row>
    <row r="386" spans="10:14">
      <c r="J386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86">
        <f>TEXT([[#This Row],Date],"yyyy-mm")</f>
        <v>0</v>
      </c>
    </row>
    <row r="387" spans="10:14">
      <c r="J387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87">
        <f>TEXT([[#This Row],Date],"yyyy-mm")</f>
        <v>0</v>
      </c>
    </row>
    <row r="388" spans="10:14">
      <c r="J388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88">
        <f>TEXT([[#This Row],Date],"yyyy-mm")</f>
        <v>0</v>
      </c>
    </row>
    <row r="389" spans="10:14">
      <c r="J389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89">
        <f>TEXT([[#This Row],Date],"yyyy-mm")</f>
        <v>0</v>
      </c>
    </row>
    <row r="390" spans="10:14">
      <c r="J390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90">
        <f>TEXT([[#This Row],Date],"yyyy-mm")</f>
        <v>0</v>
      </c>
    </row>
    <row r="391" spans="10:14">
      <c r="J391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91">
        <f>TEXT([[#This Row],Date],"yyyy-mm")</f>
        <v>0</v>
      </c>
    </row>
    <row r="392" spans="10:14">
      <c r="J392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92">
        <f>TEXT([[#This Row],Date],"yyyy-mm")</f>
        <v>0</v>
      </c>
    </row>
    <row r="393" spans="10:14">
      <c r="J393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93">
        <f>TEXT([[#This Row],Date],"yyyy-mm")</f>
        <v>0</v>
      </c>
    </row>
    <row r="394" spans="10:14">
      <c r="J394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94">
        <f>TEXT([[#This Row],Date],"yyyy-mm")</f>
        <v>0</v>
      </c>
    </row>
    <row r="395" spans="10:14">
      <c r="J395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95">
        <f>TEXT([[#This Row],Date],"yyyy-mm")</f>
        <v>0</v>
      </c>
    </row>
    <row r="396" spans="10:14">
      <c r="J396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96">
        <f>TEXT([[#This Row],Date],"yyyy-mm")</f>
        <v>0</v>
      </c>
    </row>
    <row r="397" spans="10:14">
      <c r="J397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97">
        <f>TEXT([[#This Row],Date],"yyyy-mm")</f>
        <v>0</v>
      </c>
    </row>
    <row r="398" spans="10:14">
      <c r="J398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98">
        <f>TEXT([[#This Row],Date],"yyyy-mm")</f>
        <v>0</v>
      </c>
    </row>
    <row r="399" spans="10:14">
      <c r="J399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399">
        <f>TEXT([[#This Row],Date],"yyyy-mm")</f>
        <v>0</v>
      </c>
    </row>
    <row r="400" spans="10:14">
      <c r="J400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00">
        <f>TEXT([[#This Row],Date],"yyyy-mm")</f>
        <v>0</v>
      </c>
    </row>
    <row r="401" spans="10:14">
      <c r="J401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01">
        <f>TEXT([[#This Row],Date],"yyyy-mm")</f>
        <v>0</v>
      </c>
    </row>
    <row r="402" spans="10:14">
      <c r="J402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02">
        <f>TEXT([[#This Row],Date],"yyyy-mm")</f>
        <v>0</v>
      </c>
    </row>
    <row r="403" spans="10:14">
      <c r="J403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03">
        <f>TEXT([[#This Row],Date],"yyyy-mm")</f>
        <v>0</v>
      </c>
    </row>
    <row r="404" spans="10:14">
      <c r="J404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04">
        <f>TEXT([[#This Row],Date],"yyyy-mm")</f>
        <v>0</v>
      </c>
    </row>
    <row r="405" spans="10:14">
      <c r="J405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05">
        <f>TEXT([[#This Row],Date],"yyyy-mm")</f>
        <v>0</v>
      </c>
    </row>
    <row r="406" spans="10:14">
      <c r="J406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06">
        <f>TEXT([[#This Row],Date],"yyyy-mm")</f>
        <v>0</v>
      </c>
    </row>
    <row r="407" spans="10:14">
      <c r="J407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07">
        <f>TEXT([[#This Row],Date],"yyyy-mm")</f>
        <v>0</v>
      </c>
    </row>
    <row r="408" spans="10:14">
      <c r="J408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08">
        <f>TEXT([[#This Row],Date],"yyyy-mm")</f>
        <v>0</v>
      </c>
    </row>
    <row r="409" spans="10:14">
      <c r="J409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09">
        <f>TEXT([[#This Row],Date],"yyyy-mm")</f>
        <v>0</v>
      </c>
    </row>
    <row r="410" spans="10:14">
      <c r="J410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10">
        <f>TEXT([[#This Row],Date],"yyyy-mm")</f>
        <v>0</v>
      </c>
    </row>
    <row r="411" spans="10:14">
      <c r="J411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11">
        <f>TEXT([[#This Row],Date],"yyyy-mm")</f>
        <v>0</v>
      </c>
    </row>
    <row r="412" spans="10:14">
      <c r="J412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12">
        <f>TEXT([[#This Row],Date],"yyyy-mm")</f>
        <v>0</v>
      </c>
    </row>
    <row r="413" spans="10:14">
      <c r="J413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13">
        <f>TEXT([[#This Row],Date],"yyyy-mm")</f>
        <v>0</v>
      </c>
    </row>
    <row r="414" spans="10:14">
      <c r="J414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14">
        <f>TEXT([[#This Row],Date],"yyyy-mm")</f>
        <v>0</v>
      </c>
    </row>
    <row r="415" spans="10:14">
      <c r="J415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15">
        <f>TEXT([[#This Row],Date],"yyyy-mm")</f>
        <v>0</v>
      </c>
    </row>
    <row r="416" spans="10:14">
      <c r="J416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16">
        <f>TEXT([[#This Row],Date],"yyyy-mm")</f>
        <v>0</v>
      </c>
    </row>
    <row r="417" spans="10:14">
      <c r="J417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17">
        <f>TEXT([[#This Row],Date],"yyyy-mm")</f>
        <v>0</v>
      </c>
    </row>
    <row r="418" spans="10:14">
      <c r="J418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18">
        <f>TEXT([[#This Row],Date],"yyyy-mm")</f>
        <v>0</v>
      </c>
    </row>
    <row r="419" spans="10:14">
      <c r="J419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19">
        <f>TEXT([[#This Row],Date],"yyyy-mm")</f>
        <v>0</v>
      </c>
    </row>
    <row r="420" spans="10:14">
      <c r="J420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20">
        <f>TEXT([[#This Row],Date],"yyyy-mm")</f>
        <v>0</v>
      </c>
    </row>
    <row r="421" spans="10:14">
      <c r="J421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21">
        <f>TEXT([[#This Row],Date],"yyyy-mm")</f>
        <v>0</v>
      </c>
    </row>
    <row r="422" spans="10:14">
      <c r="J422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22">
        <f>TEXT([[#This Row],Date],"yyyy-mm")</f>
        <v>0</v>
      </c>
    </row>
    <row r="423" spans="10:14">
      <c r="J423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23">
        <f>TEXT([[#This Row],Date],"yyyy-mm")</f>
        <v>0</v>
      </c>
    </row>
    <row r="424" spans="10:14">
      <c r="J424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24">
        <f>TEXT([[#This Row],Date],"yyyy-mm")</f>
        <v>0</v>
      </c>
    </row>
    <row r="425" spans="10:14">
      <c r="J425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25">
        <f>TEXT([[#This Row],Date],"yyyy-mm")</f>
        <v>0</v>
      </c>
    </row>
    <row r="426" spans="10:14">
      <c r="J426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26">
        <f>TEXT([[#This Row],Date],"yyyy-mm")</f>
        <v>0</v>
      </c>
    </row>
    <row r="427" spans="10:14">
      <c r="J427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27">
        <f>TEXT([[#This Row],Date],"yyyy-mm")</f>
        <v>0</v>
      </c>
    </row>
    <row r="428" spans="10:14">
      <c r="J428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28">
        <f>TEXT([[#This Row],Date],"yyyy-mm")</f>
        <v>0</v>
      </c>
    </row>
    <row r="429" spans="10:14">
      <c r="J429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29">
        <f>TEXT([[#This Row],Date],"yyyy-mm")</f>
        <v>0</v>
      </c>
    </row>
    <row r="430" spans="10:14">
      <c r="J430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30">
        <f>TEXT([[#This Row],Date],"yyyy-mm")</f>
        <v>0</v>
      </c>
    </row>
    <row r="431" spans="10:14">
      <c r="J431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31">
        <f>TEXT([[#This Row],Date],"yyyy-mm")</f>
        <v>0</v>
      </c>
    </row>
    <row r="432" spans="10:14">
      <c r="J432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32">
        <f>TEXT([[#This Row],Date],"yyyy-mm")</f>
        <v>0</v>
      </c>
    </row>
    <row r="433" spans="10:14">
      <c r="J433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33">
        <f>TEXT([[#This Row],Date],"yyyy-mm")</f>
        <v>0</v>
      </c>
    </row>
    <row r="434" spans="10:14">
      <c r="J434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34">
        <f>TEXT([[#This Row],Date],"yyyy-mm")</f>
        <v>0</v>
      </c>
    </row>
    <row r="435" spans="10:14">
      <c r="J435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35">
        <f>TEXT([[#This Row],Date],"yyyy-mm")</f>
        <v>0</v>
      </c>
    </row>
    <row r="436" spans="10:14">
      <c r="J436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36">
        <f>TEXT([[#This Row],Date],"yyyy-mm")</f>
        <v>0</v>
      </c>
    </row>
    <row r="437" spans="10:14">
      <c r="J437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37">
        <f>TEXT([[#This Row],Date],"yyyy-mm")</f>
        <v>0</v>
      </c>
    </row>
    <row r="438" spans="10:14">
      <c r="J438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38">
        <f>TEXT([[#This Row],Date],"yyyy-mm")</f>
        <v>0</v>
      </c>
    </row>
    <row r="439" spans="10:14">
      <c r="J439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39">
        <f>TEXT([[#This Row],Date],"yyyy-mm")</f>
        <v>0</v>
      </c>
    </row>
    <row r="440" spans="10:14">
      <c r="J440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40">
        <f>TEXT([[#This Row],Date],"yyyy-mm")</f>
        <v>0</v>
      </c>
    </row>
    <row r="441" spans="10:14">
      <c r="J441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41">
        <f>TEXT([[#This Row],Date],"yyyy-mm")</f>
        <v>0</v>
      </c>
    </row>
    <row r="442" spans="10:14">
      <c r="J442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42">
        <f>TEXT([[#This Row],Date],"yyyy-mm")</f>
        <v>0</v>
      </c>
    </row>
    <row r="443" spans="10:14">
      <c r="J443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43">
        <f>TEXT([[#This Row],Date],"yyyy-mm")</f>
        <v>0</v>
      </c>
    </row>
    <row r="444" spans="10:14">
      <c r="J444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44">
        <f>TEXT([[#This Row],Date],"yyyy-mm")</f>
        <v>0</v>
      </c>
    </row>
    <row r="445" spans="10:14">
      <c r="J445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45">
        <f>TEXT([[#This Row],Date],"yyyy-mm")</f>
        <v>0</v>
      </c>
    </row>
    <row r="446" spans="10:14">
      <c r="J446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46">
        <f>TEXT([[#This Row],Date],"yyyy-mm")</f>
        <v>0</v>
      </c>
    </row>
    <row r="447" spans="10:14">
      <c r="J447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47">
        <f>TEXT([[#This Row],Date],"yyyy-mm")</f>
        <v>0</v>
      </c>
    </row>
    <row r="448" spans="10:14">
      <c r="J448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48">
        <f>TEXT([[#This Row],Date],"yyyy-mm")</f>
        <v>0</v>
      </c>
    </row>
    <row r="449" spans="10:14">
      <c r="J449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49">
        <f>TEXT([[#This Row],Date],"yyyy-mm")</f>
        <v>0</v>
      </c>
    </row>
    <row r="450" spans="10:14">
      <c r="J450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50">
        <f>TEXT([[#This Row],Date],"yyyy-mm")</f>
        <v>0</v>
      </c>
    </row>
    <row r="451" spans="10:14">
      <c r="J451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51">
        <f>TEXT([[#This Row],Date],"yyyy-mm")</f>
        <v>0</v>
      </c>
    </row>
    <row r="452" spans="10:14">
      <c r="J452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52">
        <f>TEXT([[#This Row],Date],"yyyy-mm")</f>
        <v>0</v>
      </c>
    </row>
    <row r="453" spans="10:14">
      <c r="J453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53">
        <f>TEXT([[#This Row],Date],"yyyy-mm")</f>
        <v>0</v>
      </c>
    </row>
    <row r="454" spans="10:14">
      <c r="J454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54">
        <f>TEXT([[#This Row],Date],"yyyy-mm")</f>
        <v>0</v>
      </c>
    </row>
    <row r="455" spans="10:14">
      <c r="J455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55">
        <f>TEXT([[#This Row],Date],"yyyy-mm")</f>
        <v>0</v>
      </c>
    </row>
    <row r="456" spans="10:14">
      <c r="J456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56">
        <f>TEXT([[#This Row],Date],"yyyy-mm")</f>
        <v>0</v>
      </c>
    </row>
    <row r="457" spans="10:14">
      <c r="J457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57">
        <f>TEXT([[#This Row],Date],"yyyy-mm")</f>
        <v>0</v>
      </c>
    </row>
    <row r="458" spans="10:14">
      <c r="J458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58">
        <f>TEXT([[#This Row],Date],"yyyy-mm")</f>
        <v>0</v>
      </c>
    </row>
    <row r="459" spans="10:14">
      <c r="J459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59">
        <f>TEXT([[#This Row],Date],"yyyy-mm")</f>
        <v>0</v>
      </c>
    </row>
    <row r="460" spans="10:14">
      <c r="J460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60">
        <f>TEXT([[#This Row],Date],"yyyy-mm")</f>
        <v>0</v>
      </c>
    </row>
    <row r="461" spans="10:14">
      <c r="J461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61">
        <f>TEXT([[#This Row],Date],"yyyy-mm")</f>
        <v>0</v>
      </c>
    </row>
    <row r="462" spans="10:14">
      <c r="J462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62">
        <f>TEXT([[#This Row],Date],"yyyy-mm")</f>
        <v>0</v>
      </c>
    </row>
    <row r="463" spans="10:14">
      <c r="J463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63">
        <f>TEXT([[#This Row],Date],"yyyy-mm")</f>
        <v>0</v>
      </c>
    </row>
    <row r="464" spans="10:14">
      <c r="J464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64">
        <f>TEXT([[#This Row],Date],"yyyy-mm")</f>
        <v>0</v>
      </c>
    </row>
    <row r="465" spans="10:14">
      <c r="J465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65">
        <f>TEXT([[#This Row],Date],"yyyy-mm")</f>
        <v>0</v>
      </c>
    </row>
    <row r="466" spans="10:14">
      <c r="J466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66">
        <f>TEXT([[#This Row],Date],"yyyy-mm")</f>
        <v>0</v>
      </c>
    </row>
    <row r="467" spans="10:14">
      <c r="J467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67">
        <f>TEXT([[#This Row],Date],"yyyy-mm")</f>
        <v>0</v>
      </c>
    </row>
    <row r="468" spans="10:14">
      <c r="J468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68">
        <f>TEXT([[#This Row],Date],"yyyy-mm")</f>
        <v>0</v>
      </c>
    </row>
    <row r="469" spans="10:14">
      <c r="J469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69">
        <f>TEXT([[#This Row],Date],"yyyy-mm")</f>
        <v>0</v>
      </c>
    </row>
    <row r="470" spans="10:14">
      <c r="J470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70">
        <f>TEXT([[#This Row],Date],"yyyy-mm")</f>
        <v>0</v>
      </c>
    </row>
    <row r="471" spans="10:14">
      <c r="J471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71">
        <f>TEXT([[#This Row],Date],"yyyy-mm")</f>
        <v>0</v>
      </c>
    </row>
    <row r="472" spans="10:14">
      <c r="J472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72">
        <f>TEXT([[#This Row],Date],"yyyy-mm")</f>
        <v>0</v>
      </c>
    </row>
    <row r="473" spans="10:14">
      <c r="J473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73">
        <f>TEXT([[#This Row],Date],"yyyy-mm")</f>
        <v>0</v>
      </c>
    </row>
    <row r="474" spans="10:14">
      <c r="J474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74">
        <f>TEXT([[#This Row],Date],"yyyy-mm")</f>
        <v>0</v>
      </c>
    </row>
    <row r="475" spans="10:14">
      <c r="J475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75">
        <f>TEXT([[#This Row],Date],"yyyy-mm")</f>
        <v>0</v>
      </c>
    </row>
    <row r="476" spans="10:14">
      <c r="J476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76">
        <f>TEXT([[#This Row],Date],"yyyy-mm")</f>
        <v>0</v>
      </c>
    </row>
    <row r="477" spans="10:14">
      <c r="J477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77">
        <f>TEXT([[#This Row],Date],"yyyy-mm")</f>
        <v>0</v>
      </c>
    </row>
    <row r="478" spans="10:14">
      <c r="J478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78">
        <f>TEXT([[#This Row],Date],"yyyy-mm")</f>
        <v>0</v>
      </c>
    </row>
    <row r="479" spans="10:14">
      <c r="J479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79">
        <f>TEXT([[#This Row],Date],"yyyy-mm")</f>
        <v>0</v>
      </c>
    </row>
    <row r="480" spans="10:14">
      <c r="J480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80">
        <f>TEXT([[#This Row],Date],"yyyy-mm")</f>
        <v>0</v>
      </c>
    </row>
    <row r="481" spans="10:14">
      <c r="J481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81">
        <f>TEXT([[#This Row],Date],"yyyy-mm")</f>
        <v>0</v>
      </c>
    </row>
    <row r="482" spans="10:14">
      <c r="J482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82">
        <f>TEXT([[#This Row],Date],"yyyy-mm")</f>
        <v>0</v>
      </c>
    </row>
    <row r="483" spans="10:14">
      <c r="J483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83">
        <f>TEXT([[#This Row],Date],"yyyy-mm")</f>
        <v>0</v>
      </c>
    </row>
    <row r="484" spans="10:14">
      <c r="J484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84">
        <f>TEXT([[#This Row],Date],"yyyy-mm")</f>
        <v>0</v>
      </c>
    </row>
    <row r="485" spans="10:14">
      <c r="J485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85">
        <f>TEXT([[#This Row],Date],"yyyy-mm")</f>
        <v>0</v>
      </c>
    </row>
    <row r="486" spans="10:14">
      <c r="J486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86">
        <f>TEXT([[#This Row],Date],"yyyy-mm")</f>
        <v>0</v>
      </c>
    </row>
    <row r="487" spans="10:14">
      <c r="J487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87">
        <f>TEXT([[#This Row],Date],"yyyy-mm")</f>
        <v>0</v>
      </c>
    </row>
    <row r="488" spans="10:14">
      <c r="J488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88">
        <f>TEXT([[#This Row],Date],"yyyy-mm")</f>
        <v>0</v>
      </c>
    </row>
    <row r="489" spans="10:14">
      <c r="J489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89">
        <f>TEXT([[#This Row],Date],"yyyy-mm")</f>
        <v>0</v>
      </c>
    </row>
    <row r="490" spans="10:14">
      <c r="J490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90">
        <f>TEXT([[#This Row],Date],"yyyy-mm")</f>
        <v>0</v>
      </c>
    </row>
    <row r="491" spans="10:14">
      <c r="J491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91">
        <f>TEXT([[#This Row],Date],"yyyy-mm")</f>
        <v>0</v>
      </c>
    </row>
    <row r="492" spans="10:14">
      <c r="J492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92">
        <f>TEXT([[#This Row],Date],"yyyy-mm")</f>
        <v>0</v>
      </c>
    </row>
    <row r="493" spans="10:14">
      <c r="J493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93">
        <f>TEXT([[#This Row],Date],"yyyy-mm")</f>
        <v>0</v>
      </c>
    </row>
    <row r="494" spans="10:14">
      <c r="J494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94">
        <f>TEXT([[#This Row],Date],"yyyy-mm")</f>
        <v>0</v>
      </c>
    </row>
    <row r="495" spans="10:14">
      <c r="J495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95">
        <f>TEXT([[#This Row],Date],"yyyy-mm")</f>
        <v>0</v>
      </c>
    </row>
    <row r="496" spans="10:14">
      <c r="J496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96">
        <f>TEXT([[#This Row],Date],"yyyy-mm")</f>
        <v>0</v>
      </c>
    </row>
    <row r="497" spans="10:14">
      <c r="J497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97">
        <f>TEXT([[#This Row],Date],"yyyy-mm")</f>
        <v>0</v>
      </c>
    </row>
    <row r="498" spans="10:14">
      <c r="J498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98">
        <f>TEXT([[#This Row],Date],"yyyy-mm")</f>
        <v>0</v>
      </c>
    </row>
    <row r="499" spans="10:14">
      <c r="J499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499">
        <f>TEXT([[#This Row],Date],"yyyy-mm")</f>
        <v>0</v>
      </c>
    </row>
    <row r="500" spans="10:14">
      <c r="J500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00">
        <f>TEXT([[#This Row],Date],"yyyy-mm")</f>
        <v>0</v>
      </c>
    </row>
    <row r="501" spans="10:14">
      <c r="J501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01">
        <f>TEXT([[#This Row],Date],"yyyy-mm")</f>
        <v>0</v>
      </c>
    </row>
    <row r="502" spans="10:14">
      <c r="J502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02">
        <f>TEXT([[#This Row],Date],"yyyy-mm")</f>
        <v>0</v>
      </c>
    </row>
    <row r="503" spans="10:14">
      <c r="J503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03">
        <f>TEXT([[#This Row],Date],"yyyy-mm")</f>
        <v>0</v>
      </c>
    </row>
    <row r="504" spans="10:14">
      <c r="J504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04">
        <f>TEXT([[#This Row],Date],"yyyy-mm")</f>
        <v>0</v>
      </c>
    </row>
    <row r="505" spans="10:14">
      <c r="J505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05">
        <f>TEXT([[#This Row],Date],"yyyy-mm")</f>
        <v>0</v>
      </c>
    </row>
    <row r="506" spans="10:14">
      <c r="J506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06">
        <f>TEXT([[#This Row],Date],"yyyy-mm")</f>
        <v>0</v>
      </c>
    </row>
    <row r="507" spans="10:14">
      <c r="J507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07">
        <f>TEXT([[#This Row],Date],"yyyy-mm")</f>
        <v>0</v>
      </c>
    </row>
    <row r="508" spans="10:14">
      <c r="J508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08">
        <f>TEXT([[#This Row],Date],"yyyy-mm")</f>
        <v>0</v>
      </c>
    </row>
    <row r="509" spans="10:14">
      <c r="J509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09">
        <f>TEXT([[#This Row],Date],"yyyy-mm")</f>
        <v>0</v>
      </c>
    </row>
    <row r="510" spans="10:14">
      <c r="J510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10">
        <f>TEXT([[#This Row],Date],"yyyy-mm")</f>
        <v>0</v>
      </c>
    </row>
    <row r="511" spans="10:14">
      <c r="J511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11">
        <f>TEXT([[#This Row],Date],"yyyy-mm")</f>
        <v>0</v>
      </c>
    </row>
    <row r="512" spans="10:14">
      <c r="J512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12">
        <f>TEXT([[#This Row],Date],"yyyy-mm")</f>
        <v>0</v>
      </c>
    </row>
    <row r="513" spans="10:14">
      <c r="J513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13">
        <f>TEXT([[#This Row],Date],"yyyy-mm")</f>
        <v>0</v>
      </c>
    </row>
    <row r="514" spans="10:14">
      <c r="J514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14">
        <f>TEXT([[#This Row],Date],"yyyy-mm")</f>
        <v>0</v>
      </c>
    </row>
    <row r="515" spans="10:14">
      <c r="J515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15">
        <f>TEXT([[#This Row],Date],"yyyy-mm")</f>
        <v>0</v>
      </c>
    </row>
    <row r="516" spans="10:14">
      <c r="J516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16">
        <f>TEXT([[#This Row],Date],"yyyy-mm")</f>
        <v>0</v>
      </c>
    </row>
    <row r="517" spans="10:14">
      <c r="J517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17">
        <f>TEXT([[#This Row],Date],"yyyy-mm")</f>
        <v>0</v>
      </c>
    </row>
    <row r="518" spans="10:14">
      <c r="J518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18">
        <f>TEXT([[#This Row],Date],"yyyy-mm")</f>
        <v>0</v>
      </c>
    </row>
    <row r="519" spans="10:14">
      <c r="J519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19">
        <f>TEXT([[#This Row],Date],"yyyy-mm")</f>
        <v>0</v>
      </c>
    </row>
    <row r="520" spans="10:14">
      <c r="J520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20">
        <f>TEXT([[#This Row],Date],"yyyy-mm")</f>
        <v>0</v>
      </c>
    </row>
    <row r="521" spans="10:14">
      <c r="J521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21">
        <f>TEXT([[#This Row],Date],"yyyy-mm")</f>
        <v>0</v>
      </c>
    </row>
    <row r="522" spans="10:14">
      <c r="J522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22">
        <f>TEXT([[#This Row],Date],"yyyy-mm")</f>
        <v>0</v>
      </c>
    </row>
    <row r="523" spans="10:14">
      <c r="J523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23">
        <f>TEXT([[#This Row],Date],"yyyy-mm")</f>
        <v>0</v>
      </c>
    </row>
    <row r="524" spans="10:14">
      <c r="J524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24">
        <f>TEXT([[#This Row],Date],"yyyy-mm")</f>
        <v>0</v>
      </c>
    </row>
    <row r="525" spans="10:14">
      <c r="J525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25">
        <f>TEXT([[#This Row],Date],"yyyy-mm")</f>
        <v>0</v>
      </c>
    </row>
    <row r="526" spans="10:14">
      <c r="J526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26">
        <f>TEXT([[#This Row],Date],"yyyy-mm")</f>
        <v>0</v>
      </c>
    </row>
    <row r="527" spans="10:14">
      <c r="J527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27">
        <f>TEXT([[#This Row],Date],"yyyy-mm")</f>
        <v>0</v>
      </c>
    </row>
    <row r="528" spans="10:14">
      <c r="J528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28">
        <f>TEXT([[#This Row],Date],"yyyy-mm")</f>
        <v>0</v>
      </c>
    </row>
    <row r="529" spans="10:14">
      <c r="J529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29">
        <f>TEXT([[#This Row],Date],"yyyy-mm")</f>
        <v>0</v>
      </c>
    </row>
    <row r="530" spans="10:14">
      <c r="J530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30">
        <f>TEXT([[#This Row],Date],"yyyy-mm")</f>
        <v>0</v>
      </c>
    </row>
    <row r="531" spans="10:14">
      <c r="J531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31">
        <f>TEXT([[#This Row],Date],"yyyy-mm")</f>
        <v>0</v>
      </c>
    </row>
    <row r="532" spans="10:14">
      <c r="J532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32">
        <f>TEXT([[#This Row],Date],"yyyy-mm")</f>
        <v>0</v>
      </c>
    </row>
    <row r="533" spans="10:14">
      <c r="J533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33">
        <f>TEXT([[#This Row],Date],"yyyy-mm")</f>
        <v>0</v>
      </c>
    </row>
    <row r="534" spans="10:14">
      <c r="J534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34">
        <f>TEXT([[#This Row],Date],"yyyy-mm")</f>
        <v>0</v>
      </c>
    </row>
    <row r="535" spans="10:14">
      <c r="J535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35">
        <f>TEXT([[#This Row],Date],"yyyy-mm")</f>
        <v>0</v>
      </c>
    </row>
    <row r="536" spans="10:14">
      <c r="J536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36">
        <f>TEXT([[#This Row],Date],"yyyy-mm")</f>
        <v>0</v>
      </c>
    </row>
    <row r="537" spans="10:14">
      <c r="J537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37">
        <f>TEXT([[#This Row],Date],"yyyy-mm")</f>
        <v>0</v>
      </c>
    </row>
    <row r="538" spans="10:14">
      <c r="J538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38">
        <f>TEXT([[#This Row],Date],"yyyy-mm")</f>
        <v>0</v>
      </c>
    </row>
    <row r="539" spans="10:14">
      <c r="J539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39">
        <f>TEXT([[#This Row],Date],"yyyy-mm")</f>
        <v>0</v>
      </c>
    </row>
    <row r="540" spans="10:14">
      <c r="J540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40">
        <f>TEXT([[#This Row],Date],"yyyy-mm")</f>
        <v>0</v>
      </c>
    </row>
    <row r="541" spans="10:14">
      <c r="J541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41">
        <f>TEXT([[#This Row],Date],"yyyy-mm")</f>
        <v>0</v>
      </c>
    </row>
    <row r="542" spans="10:14">
      <c r="J542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42">
        <f>TEXT([[#This Row],Date],"yyyy-mm")</f>
        <v>0</v>
      </c>
    </row>
    <row r="543" spans="10:14">
      <c r="J543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43">
        <f>TEXT([[#This Row],Date],"yyyy-mm")</f>
        <v>0</v>
      </c>
    </row>
    <row r="544" spans="10:14">
      <c r="J544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44">
        <f>TEXT([[#This Row],Date],"yyyy-mm")</f>
        <v>0</v>
      </c>
    </row>
    <row r="545" spans="10:14">
      <c r="J545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45">
        <f>TEXT([[#This Row],Date],"yyyy-mm")</f>
        <v>0</v>
      </c>
    </row>
    <row r="546" spans="10:14">
      <c r="J546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46">
        <f>TEXT([[#This Row],Date],"yyyy-mm")</f>
        <v>0</v>
      </c>
    </row>
    <row r="547" spans="10:14">
      <c r="J547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47">
        <f>TEXT([[#This Row],Date],"yyyy-mm")</f>
        <v>0</v>
      </c>
    </row>
    <row r="548" spans="10:14">
      <c r="J548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48">
        <f>TEXT([[#This Row],Date],"yyyy-mm")</f>
        <v>0</v>
      </c>
    </row>
    <row r="549" spans="10:14">
      <c r="J549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49">
        <f>TEXT([[#This Row],Date],"yyyy-mm")</f>
        <v>0</v>
      </c>
    </row>
    <row r="550" spans="10:14">
      <c r="J550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50">
        <f>TEXT([[#This Row],Date],"yyyy-mm")</f>
        <v>0</v>
      </c>
    </row>
    <row r="551" spans="10:14">
      <c r="J551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51">
        <f>TEXT([[#This Row],Date],"yyyy-mm")</f>
        <v>0</v>
      </c>
    </row>
    <row r="552" spans="10:14">
      <c r="J552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52">
        <f>TEXT([[#This Row],Date],"yyyy-mm")</f>
        <v>0</v>
      </c>
    </row>
    <row r="553" spans="10:14">
      <c r="J553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53">
        <f>TEXT([[#This Row],Date],"yyyy-mm")</f>
        <v>0</v>
      </c>
    </row>
    <row r="554" spans="10:14">
      <c r="J554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54">
        <f>TEXT([[#This Row],Date],"yyyy-mm")</f>
        <v>0</v>
      </c>
    </row>
    <row r="555" spans="10:14">
      <c r="J555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55">
        <f>TEXT([[#This Row],Date],"yyyy-mm")</f>
        <v>0</v>
      </c>
    </row>
    <row r="556" spans="10:14">
      <c r="J556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56">
        <f>TEXT([[#This Row],Date],"yyyy-mm")</f>
        <v>0</v>
      </c>
    </row>
    <row r="557" spans="10:14">
      <c r="J557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57">
        <f>TEXT([[#This Row],Date],"yyyy-mm")</f>
        <v>0</v>
      </c>
    </row>
    <row r="558" spans="10:14">
      <c r="J558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58">
        <f>TEXT([[#This Row],Date],"yyyy-mm")</f>
        <v>0</v>
      </c>
    </row>
    <row r="559" spans="10:14">
      <c r="J559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59">
        <f>TEXT([[#This Row],Date],"yyyy-mm")</f>
        <v>0</v>
      </c>
    </row>
    <row r="560" spans="10:14">
      <c r="J560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60">
        <f>TEXT([[#This Row],Date],"yyyy-mm")</f>
        <v>0</v>
      </c>
    </row>
    <row r="561" spans="10:14">
      <c r="J561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61">
        <f>TEXT([[#This Row],Date],"yyyy-mm")</f>
        <v>0</v>
      </c>
    </row>
    <row r="562" spans="10:14">
      <c r="J562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62">
        <f>TEXT([[#This Row],Date],"yyyy-mm")</f>
        <v>0</v>
      </c>
    </row>
    <row r="563" spans="10:14">
      <c r="J563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63">
        <f>TEXT([[#This Row],Date],"yyyy-mm")</f>
        <v>0</v>
      </c>
    </row>
    <row r="564" spans="10:14">
      <c r="J564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64">
        <f>TEXT([[#This Row],Date],"yyyy-mm")</f>
        <v>0</v>
      </c>
    </row>
    <row r="565" spans="10:14">
      <c r="J565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65">
        <f>TEXT([[#This Row],Date],"yyyy-mm")</f>
        <v>0</v>
      </c>
    </row>
    <row r="566" spans="10:14">
      <c r="J566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66">
        <f>TEXT([[#This Row],Date],"yyyy-mm")</f>
        <v>0</v>
      </c>
    </row>
    <row r="567" spans="10:14">
      <c r="J567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67">
        <f>TEXT([[#This Row],Date],"yyyy-mm")</f>
        <v>0</v>
      </c>
    </row>
    <row r="568" spans="10:14">
      <c r="J568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68">
        <f>TEXT([[#This Row],Date],"yyyy-mm")</f>
        <v>0</v>
      </c>
    </row>
    <row r="569" spans="10:14">
      <c r="J569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69">
        <f>TEXT([[#This Row],Date],"yyyy-mm")</f>
        <v>0</v>
      </c>
    </row>
    <row r="570" spans="10:14">
      <c r="J570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70">
        <f>TEXT([[#This Row],Date],"yyyy-mm")</f>
        <v>0</v>
      </c>
    </row>
    <row r="571" spans="10:14">
      <c r="J571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71">
        <f>TEXT([[#This Row],Date],"yyyy-mm")</f>
        <v>0</v>
      </c>
    </row>
    <row r="572" spans="10:14">
      <c r="J572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72">
        <f>TEXT([[#This Row],Date],"yyyy-mm")</f>
        <v>0</v>
      </c>
    </row>
    <row r="573" spans="10:14">
      <c r="J573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73">
        <f>TEXT([[#This Row],Date],"yyyy-mm")</f>
        <v>0</v>
      </c>
    </row>
    <row r="574" spans="10:14">
      <c r="J574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74">
        <f>TEXT([[#This Row],Date],"yyyy-mm")</f>
        <v>0</v>
      </c>
    </row>
    <row r="575" spans="10:14">
      <c r="J575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75">
        <f>TEXT([[#This Row],Date],"yyyy-mm")</f>
        <v>0</v>
      </c>
    </row>
    <row r="576" spans="10:14">
      <c r="J576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76">
        <f>TEXT([[#This Row],Date],"yyyy-mm")</f>
        <v>0</v>
      </c>
    </row>
    <row r="577" spans="10:14">
      <c r="J577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77">
        <f>TEXT([[#This Row],Date],"yyyy-mm")</f>
        <v>0</v>
      </c>
    </row>
    <row r="578" spans="10:14">
      <c r="J578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78">
        <f>TEXT([[#This Row],Date],"yyyy-mm")</f>
        <v>0</v>
      </c>
    </row>
    <row r="579" spans="10:14">
      <c r="J579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79">
        <f>TEXT([[#This Row],Date],"yyyy-mm")</f>
        <v>0</v>
      </c>
    </row>
    <row r="580" spans="10:14">
      <c r="J580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80">
        <f>TEXT([[#This Row],Date],"yyyy-mm")</f>
        <v>0</v>
      </c>
    </row>
    <row r="581" spans="10:14">
      <c r="J581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81">
        <f>TEXT([[#This Row],Date],"yyyy-mm")</f>
        <v>0</v>
      </c>
    </row>
    <row r="582" spans="10:14">
      <c r="J582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82">
        <f>TEXT([[#This Row],Date],"yyyy-mm")</f>
        <v>0</v>
      </c>
    </row>
    <row r="583" spans="10:14">
      <c r="J583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83">
        <f>TEXT([[#This Row],Date],"yyyy-mm")</f>
        <v>0</v>
      </c>
    </row>
    <row r="584" spans="10:14">
      <c r="J584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84">
        <f>TEXT([[#This Row],Date],"yyyy-mm")</f>
        <v>0</v>
      </c>
    </row>
    <row r="585" spans="10:14">
      <c r="J585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85">
        <f>TEXT([[#This Row],Date],"yyyy-mm")</f>
        <v>0</v>
      </c>
    </row>
    <row r="586" spans="10:14">
      <c r="J586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86">
        <f>TEXT([[#This Row],Date],"yyyy-mm")</f>
        <v>0</v>
      </c>
    </row>
    <row r="587" spans="10:14">
      <c r="J587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87">
        <f>TEXT([[#This Row],Date],"yyyy-mm")</f>
        <v>0</v>
      </c>
    </row>
    <row r="588" spans="10:14">
      <c r="J588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88">
        <f>TEXT([[#This Row],Date],"yyyy-mm")</f>
        <v>0</v>
      </c>
    </row>
    <row r="589" spans="10:14">
      <c r="J589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89">
        <f>TEXT([[#This Row],Date],"yyyy-mm")</f>
        <v>0</v>
      </c>
    </row>
    <row r="590" spans="10:14">
      <c r="J590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90">
        <f>TEXT([[#This Row],Date],"yyyy-mm")</f>
        <v>0</v>
      </c>
    </row>
    <row r="591" spans="10:14">
      <c r="J591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91">
        <f>TEXT([[#This Row],Date],"yyyy-mm")</f>
        <v>0</v>
      </c>
    </row>
    <row r="592" spans="10:14">
      <c r="J592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92">
        <f>TEXT([[#This Row],Date],"yyyy-mm")</f>
        <v>0</v>
      </c>
    </row>
    <row r="593" spans="10:14">
      <c r="J593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93">
        <f>TEXT([[#This Row],Date],"yyyy-mm")</f>
        <v>0</v>
      </c>
    </row>
    <row r="594" spans="10:14">
      <c r="J594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94">
        <f>TEXT([[#This Row],Date],"yyyy-mm")</f>
        <v>0</v>
      </c>
    </row>
    <row r="595" spans="10:14">
      <c r="J595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95">
        <f>TEXT([[#This Row],Date],"yyyy-mm")</f>
        <v>0</v>
      </c>
    </row>
    <row r="596" spans="10:14">
      <c r="J596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96">
        <f>TEXT([[#This Row],Date],"yyyy-mm")</f>
        <v>0</v>
      </c>
    </row>
    <row r="597" spans="10:14">
      <c r="J597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97">
        <f>TEXT([[#This Row],Date],"yyyy-mm")</f>
        <v>0</v>
      </c>
    </row>
    <row r="598" spans="10:14">
      <c r="J598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98">
        <f>TEXT([[#This Row],Date],"yyyy-mm")</f>
        <v>0</v>
      </c>
    </row>
    <row r="599" spans="10:14">
      <c r="J599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599">
        <f>TEXT([[#This Row],Date],"yyyy-mm")</f>
        <v>0</v>
      </c>
    </row>
    <row r="600" spans="10:14">
      <c r="J600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00">
        <f>TEXT([[#This Row],Date],"yyyy-mm")</f>
        <v>0</v>
      </c>
    </row>
    <row r="601" spans="10:14">
      <c r="J601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01">
        <f>TEXT([[#This Row],Date],"yyyy-mm")</f>
        <v>0</v>
      </c>
    </row>
    <row r="602" spans="10:14">
      <c r="J602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02">
        <f>TEXT([[#This Row],Date],"yyyy-mm")</f>
        <v>0</v>
      </c>
    </row>
    <row r="603" spans="10:14">
      <c r="J603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03">
        <f>TEXT([[#This Row],Date],"yyyy-mm")</f>
        <v>0</v>
      </c>
    </row>
    <row r="604" spans="10:14">
      <c r="J604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04">
        <f>TEXT([[#This Row],Date],"yyyy-mm")</f>
        <v>0</v>
      </c>
    </row>
    <row r="605" spans="10:14">
      <c r="J605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05">
        <f>TEXT([[#This Row],Date],"yyyy-mm")</f>
        <v>0</v>
      </c>
    </row>
    <row r="606" spans="10:14">
      <c r="J606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06">
        <f>TEXT([[#This Row],Date],"yyyy-mm")</f>
        <v>0</v>
      </c>
    </row>
    <row r="607" spans="10:14">
      <c r="J607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07">
        <f>TEXT([[#This Row],Date],"yyyy-mm")</f>
        <v>0</v>
      </c>
    </row>
    <row r="608" spans="10:14">
      <c r="J608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08">
        <f>TEXT([[#This Row],Date],"yyyy-mm")</f>
        <v>0</v>
      </c>
    </row>
    <row r="609" spans="10:14">
      <c r="J609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09">
        <f>TEXT([[#This Row],Date],"yyyy-mm")</f>
        <v>0</v>
      </c>
    </row>
    <row r="610" spans="10:14">
      <c r="J610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10">
        <f>TEXT([[#This Row],Date],"yyyy-mm")</f>
        <v>0</v>
      </c>
    </row>
    <row r="611" spans="10:14">
      <c r="J611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11">
        <f>TEXT([[#This Row],Date],"yyyy-mm")</f>
        <v>0</v>
      </c>
    </row>
    <row r="612" spans="10:14">
      <c r="J612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12">
        <f>TEXT([[#This Row],Date],"yyyy-mm")</f>
        <v>0</v>
      </c>
    </row>
    <row r="613" spans="10:14">
      <c r="J613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13">
        <f>TEXT([[#This Row],Date],"yyyy-mm")</f>
        <v>0</v>
      </c>
    </row>
    <row r="614" spans="10:14">
      <c r="J614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14">
        <f>TEXT([[#This Row],Date],"yyyy-mm")</f>
        <v>0</v>
      </c>
    </row>
    <row r="615" spans="10:14">
      <c r="J615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15">
        <f>TEXT([[#This Row],Date],"yyyy-mm")</f>
        <v>0</v>
      </c>
    </row>
    <row r="616" spans="10:14">
      <c r="J616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16">
        <f>TEXT([[#This Row],Date],"yyyy-mm")</f>
        <v>0</v>
      </c>
    </row>
    <row r="617" spans="10:14">
      <c r="J617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17">
        <f>TEXT([[#This Row],Date],"yyyy-mm")</f>
        <v>0</v>
      </c>
    </row>
    <row r="618" spans="10:14">
      <c r="J618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18">
        <f>TEXT([[#This Row],Date],"yyyy-mm")</f>
        <v>0</v>
      </c>
    </row>
    <row r="619" spans="10:14">
      <c r="J619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19">
        <f>TEXT([[#This Row],Date],"yyyy-mm")</f>
        <v>0</v>
      </c>
    </row>
    <row r="620" spans="10:14">
      <c r="J620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20">
        <f>TEXT([[#This Row],Date],"yyyy-mm")</f>
        <v>0</v>
      </c>
    </row>
    <row r="621" spans="10:14">
      <c r="J621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21">
        <f>TEXT([[#This Row],Date],"yyyy-mm")</f>
        <v>0</v>
      </c>
    </row>
    <row r="622" spans="10:14">
      <c r="J622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22">
        <f>TEXT([[#This Row],Date],"yyyy-mm")</f>
        <v>0</v>
      </c>
    </row>
    <row r="623" spans="10:14">
      <c r="J623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23">
        <f>TEXT([[#This Row],Date],"yyyy-mm")</f>
        <v>0</v>
      </c>
    </row>
    <row r="624" spans="10:14">
      <c r="J624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24">
        <f>TEXT([[#This Row],Date],"yyyy-mm")</f>
        <v>0</v>
      </c>
    </row>
    <row r="625" spans="10:14">
      <c r="J625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25">
        <f>TEXT([[#This Row],Date],"yyyy-mm")</f>
        <v>0</v>
      </c>
    </row>
    <row r="626" spans="10:14">
      <c r="J626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26">
        <f>TEXT([[#This Row],Date],"yyyy-mm")</f>
        <v>0</v>
      </c>
    </row>
    <row r="627" spans="10:14">
      <c r="J627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27">
        <f>TEXT([[#This Row],Date],"yyyy-mm")</f>
        <v>0</v>
      </c>
    </row>
    <row r="628" spans="10:14">
      <c r="J628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28">
        <f>TEXT([[#This Row],Date],"yyyy-mm")</f>
        <v>0</v>
      </c>
    </row>
    <row r="629" spans="10:14">
      <c r="J629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29">
        <f>TEXT([[#This Row],Date],"yyyy-mm")</f>
        <v>0</v>
      </c>
    </row>
    <row r="630" spans="10:14">
      <c r="J630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30">
        <f>TEXT([[#This Row],Date],"yyyy-mm")</f>
        <v>0</v>
      </c>
    </row>
    <row r="631" spans="10:14">
      <c r="J631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31">
        <f>TEXT([[#This Row],Date],"yyyy-mm")</f>
        <v>0</v>
      </c>
    </row>
    <row r="632" spans="10:14">
      <c r="J632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32">
        <f>TEXT([[#This Row],Date],"yyyy-mm")</f>
        <v>0</v>
      </c>
    </row>
    <row r="633" spans="10:14">
      <c r="J633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33">
        <f>TEXT([[#This Row],Date],"yyyy-mm")</f>
        <v>0</v>
      </c>
    </row>
    <row r="634" spans="10:14">
      <c r="J634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34">
        <f>TEXT([[#This Row],Date],"yyyy-mm")</f>
        <v>0</v>
      </c>
    </row>
    <row r="635" spans="10:14">
      <c r="J635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35">
        <f>TEXT([[#This Row],Date],"yyyy-mm")</f>
        <v>0</v>
      </c>
    </row>
    <row r="636" spans="10:14">
      <c r="J636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36">
        <f>TEXT([[#This Row],Date],"yyyy-mm")</f>
        <v>0</v>
      </c>
    </row>
    <row r="637" spans="10:14">
      <c r="J637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37">
        <f>TEXT([[#This Row],Date],"yyyy-mm")</f>
        <v>0</v>
      </c>
    </row>
    <row r="638" spans="10:14">
      <c r="J638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38">
        <f>TEXT([[#This Row],Date],"yyyy-mm")</f>
        <v>0</v>
      </c>
    </row>
    <row r="639" spans="10:14">
      <c r="J639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39">
        <f>TEXT([[#This Row],Date],"yyyy-mm")</f>
        <v>0</v>
      </c>
    </row>
    <row r="640" spans="10:14">
      <c r="J640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40">
        <f>TEXT([[#This Row],Date],"yyyy-mm")</f>
        <v>0</v>
      </c>
    </row>
    <row r="641" spans="10:14">
      <c r="J641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41">
        <f>TEXT([[#This Row],Date],"yyyy-mm")</f>
        <v>0</v>
      </c>
    </row>
    <row r="642" spans="10:14">
      <c r="J642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42">
        <f>TEXT([[#This Row],Date],"yyyy-mm")</f>
        <v>0</v>
      </c>
    </row>
    <row r="643" spans="10:14">
      <c r="J643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43">
        <f>TEXT([[#This Row],Date],"yyyy-mm")</f>
        <v>0</v>
      </c>
    </row>
    <row r="644" spans="10:14">
      <c r="J644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44">
        <f>TEXT([[#This Row],Date],"yyyy-mm")</f>
        <v>0</v>
      </c>
    </row>
    <row r="645" spans="10:14">
      <c r="J645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45">
        <f>TEXT([[#This Row],Date],"yyyy-mm")</f>
        <v>0</v>
      </c>
    </row>
    <row r="646" spans="10:14">
      <c r="J646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46">
        <f>TEXT([[#This Row],Date],"yyyy-mm")</f>
        <v>0</v>
      </c>
    </row>
    <row r="647" spans="10:14">
      <c r="J647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47">
        <f>TEXT([[#This Row],Date],"yyyy-mm")</f>
        <v>0</v>
      </c>
    </row>
    <row r="648" spans="10:14">
      <c r="J648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48">
        <f>TEXT([[#This Row],Date],"yyyy-mm")</f>
        <v>0</v>
      </c>
    </row>
    <row r="649" spans="10:14">
      <c r="J649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49">
        <f>TEXT([[#This Row],Date],"yyyy-mm")</f>
        <v>0</v>
      </c>
    </row>
    <row r="650" spans="10:14">
      <c r="J650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50">
        <f>TEXT([[#This Row],Date],"yyyy-mm")</f>
        <v>0</v>
      </c>
    </row>
    <row r="651" spans="10:14">
      <c r="J651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51">
        <f>TEXT([[#This Row],Date],"yyyy-mm")</f>
        <v>0</v>
      </c>
    </row>
    <row r="652" spans="10:14">
      <c r="J652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52">
        <f>TEXT([[#This Row],Date],"yyyy-mm")</f>
        <v>0</v>
      </c>
    </row>
    <row r="653" spans="10:14">
      <c r="J653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53">
        <f>TEXT([[#This Row],Date],"yyyy-mm")</f>
        <v>0</v>
      </c>
    </row>
    <row r="654" spans="10:14">
      <c r="J654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54">
        <f>TEXT([[#This Row],Date],"yyyy-mm")</f>
        <v>0</v>
      </c>
    </row>
    <row r="655" spans="10:14">
      <c r="J655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55">
        <f>TEXT([[#This Row],Date],"yyyy-mm")</f>
        <v>0</v>
      </c>
    </row>
    <row r="656" spans="10:14">
      <c r="J656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56">
        <f>TEXT([[#This Row],Date],"yyyy-mm")</f>
        <v>0</v>
      </c>
    </row>
    <row r="657" spans="10:14">
      <c r="J657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57">
        <f>TEXT([[#This Row],Date],"yyyy-mm")</f>
        <v>0</v>
      </c>
    </row>
    <row r="658" spans="10:14">
      <c r="J658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58">
        <f>TEXT([[#This Row],Date],"yyyy-mm")</f>
        <v>0</v>
      </c>
    </row>
    <row r="659" spans="10:14">
      <c r="J659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59">
        <f>TEXT([[#This Row],Date],"yyyy-mm")</f>
        <v>0</v>
      </c>
    </row>
    <row r="660" spans="10:14">
      <c r="J660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60">
        <f>TEXT([[#This Row],Date],"yyyy-mm")</f>
        <v>0</v>
      </c>
    </row>
    <row r="661" spans="10:14">
      <c r="J661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61">
        <f>TEXT([[#This Row],Date],"yyyy-mm")</f>
        <v>0</v>
      </c>
    </row>
    <row r="662" spans="10:14">
      <c r="J662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62">
        <f>TEXT([[#This Row],Date],"yyyy-mm")</f>
        <v>0</v>
      </c>
    </row>
    <row r="663" spans="10:14">
      <c r="J663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63">
        <f>TEXT([[#This Row],Date],"yyyy-mm")</f>
        <v>0</v>
      </c>
    </row>
    <row r="664" spans="10:14">
      <c r="J664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64">
        <f>TEXT([[#This Row],Date],"yyyy-mm")</f>
        <v>0</v>
      </c>
    </row>
    <row r="665" spans="10:14">
      <c r="J665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65">
        <f>TEXT([[#This Row],Date],"yyyy-mm")</f>
        <v>0</v>
      </c>
    </row>
    <row r="666" spans="10:14">
      <c r="J666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66">
        <f>TEXT([[#This Row],Date],"yyyy-mm")</f>
        <v>0</v>
      </c>
    </row>
    <row r="667" spans="10:14">
      <c r="J667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67">
        <f>TEXT([[#This Row],Date],"yyyy-mm")</f>
        <v>0</v>
      </c>
    </row>
    <row r="668" spans="10:14">
      <c r="J668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68">
        <f>TEXT([[#This Row],Date],"yyyy-mm")</f>
        <v>0</v>
      </c>
    </row>
    <row r="669" spans="10:14">
      <c r="J669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69">
        <f>TEXT([[#This Row],Date],"yyyy-mm")</f>
        <v>0</v>
      </c>
    </row>
    <row r="670" spans="10:14">
      <c r="J670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70">
        <f>TEXT([[#This Row],Date],"yyyy-mm")</f>
        <v>0</v>
      </c>
    </row>
    <row r="671" spans="10:14">
      <c r="J671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71">
        <f>TEXT([[#This Row],Date],"yyyy-mm")</f>
        <v>0</v>
      </c>
    </row>
    <row r="672" spans="10:14">
      <c r="J672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72">
        <f>TEXT([[#This Row],Date],"yyyy-mm")</f>
        <v>0</v>
      </c>
    </row>
    <row r="673" spans="10:14">
      <c r="J673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73">
        <f>TEXT([[#This Row],Date],"yyyy-mm")</f>
        <v>0</v>
      </c>
    </row>
    <row r="674" spans="10:14">
      <c r="J674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74">
        <f>TEXT([[#This Row],Date],"yyyy-mm")</f>
        <v>0</v>
      </c>
    </row>
    <row r="675" spans="10:14">
      <c r="J675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75">
        <f>TEXT([[#This Row],Date],"yyyy-mm")</f>
        <v>0</v>
      </c>
    </row>
    <row r="676" spans="10:14">
      <c r="J676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76">
        <f>TEXT([[#This Row],Date],"yyyy-mm")</f>
        <v>0</v>
      </c>
    </row>
    <row r="677" spans="10:14">
      <c r="J677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77">
        <f>TEXT([[#This Row],Date],"yyyy-mm")</f>
        <v>0</v>
      </c>
    </row>
    <row r="678" spans="10:14">
      <c r="J678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78">
        <f>TEXT([[#This Row],Date],"yyyy-mm")</f>
        <v>0</v>
      </c>
    </row>
    <row r="679" spans="10:14">
      <c r="J679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79">
        <f>TEXT([[#This Row],Date],"yyyy-mm")</f>
        <v>0</v>
      </c>
    </row>
    <row r="680" spans="10:14">
      <c r="J680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80">
        <f>TEXT([[#This Row],Date],"yyyy-mm")</f>
        <v>0</v>
      </c>
    </row>
    <row r="681" spans="10:14">
      <c r="J681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81">
        <f>TEXT([[#This Row],Date],"yyyy-mm")</f>
        <v>0</v>
      </c>
    </row>
    <row r="682" spans="10:14">
      <c r="J682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82">
        <f>TEXT([[#This Row],Date],"yyyy-mm")</f>
        <v>0</v>
      </c>
    </row>
    <row r="683" spans="10:14">
      <c r="J683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83">
        <f>TEXT([[#This Row],Date],"yyyy-mm")</f>
        <v>0</v>
      </c>
    </row>
    <row r="684" spans="10:14">
      <c r="J684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84">
        <f>TEXT([[#This Row],Date],"yyyy-mm")</f>
        <v>0</v>
      </c>
    </row>
    <row r="685" spans="10:14">
      <c r="J685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85">
        <f>TEXT([[#This Row],Date],"yyyy-mm")</f>
        <v>0</v>
      </c>
    </row>
    <row r="686" spans="10:14">
      <c r="J686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86">
        <f>TEXT([[#This Row],Date],"yyyy-mm")</f>
        <v>0</v>
      </c>
    </row>
    <row r="687" spans="10:14">
      <c r="J687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87">
        <f>TEXT([[#This Row],Date],"yyyy-mm")</f>
        <v>0</v>
      </c>
    </row>
    <row r="688" spans="10:14">
      <c r="J688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88">
        <f>TEXT([[#This Row],Date],"yyyy-mm")</f>
        <v>0</v>
      </c>
    </row>
    <row r="689" spans="10:14">
      <c r="J689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89">
        <f>TEXT([[#This Row],Date],"yyyy-mm")</f>
        <v>0</v>
      </c>
    </row>
    <row r="690" spans="10:14">
      <c r="J690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90">
        <f>TEXT([[#This Row],Date],"yyyy-mm")</f>
        <v>0</v>
      </c>
    </row>
    <row r="691" spans="10:14">
      <c r="J691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91">
        <f>TEXT([[#This Row],Date],"yyyy-mm")</f>
        <v>0</v>
      </c>
    </row>
    <row r="692" spans="10:14">
      <c r="J692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92">
        <f>TEXT([[#This Row],Date],"yyyy-mm")</f>
        <v>0</v>
      </c>
    </row>
    <row r="693" spans="10:14">
      <c r="J693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93">
        <f>TEXT([[#This Row],Date],"yyyy-mm")</f>
        <v>0</v>
      </c>
    </row>
    <row r="694" spans="10:14">
      <c r="J694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94">
        <f>TEXT([[#This Row],Date],"yyyy-mm")</f>
        <v>0</v>
      </c>
    </row>
    <row r="695" spans="10:14">
      <c r="J695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95">
        <f>TEXT([[#This Row],Date],"yyyy-mm")</f>
        <v>0</v>
      </c>
    </row>
    <row r="696" spans="10:14">
      <c r="J696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96">
        <f>TEXT([[#This Row],Date],"yyyy-mm")</f>
        <v>0</v>
      </c>
    </row>
    <row r="697" spans="10:14">
      <c r="J697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97">
        <f>TEXT([[#This Row],Date],"yyyy-mm")</f>
        <v>0</v>
      </c>
    </row>
    <row r="698" spans="10:14">
      <c r="J698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98">
        <f>TEXT([[#This Row],Date],"yyyy-mm")</f>
        <v>0</v>
      </c>
    </row>
    <row r="699" spans="10:14">
      <c r="J699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699">
        <f>TEXT([[#This Row],Date],"yyyy-mm")</f>
        <v>0</v>
      </c>
    </row>
    <row r="700" spans="10:14">
      <c r="J700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00">
        <f>TEXT([[#This Row],Date],"yyyy-mm")</f>
        <v>0</v>
      </c>
    </row>
    <row r="701" spans="10:14">
      <c r="J701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01">
        <f>TEXT([[#This Row],Date],"yyyy-mm")</f>
        <v>0</v>
      </c>
    </row>
    <row r="702" spans="10:14">
      <c r="J702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02">
        <f>TEXT([[#This Row],Date],"yyyy-mm")</f>
        <v>0</v>
      </c>
    </row>
    <row r="703" spans="10:14">
      <c r="J703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03">
        <f>TEXT([[#This Row],Date],"yyyy-mm")</f>
        <v>0</v>
      </c>
    </row>
    <row r="704" spans="10:14">
      <c r="J704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04">
        <f>TEXT([[#This Row],Date],"yyyy-mm")</f>
        <v>0</v>
      </c>
    </row>
    <row r="705" spans="10:14">
      <c r="J705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05">
        <f>TEXT([[#This Row],Date],"yyyy-mm")</f>
        <v>0</v>
      </c>
    </row>
    <row r="706" spans="10:14">
      <c r="J706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06">
        <f>TEXT([[#This Row],Date],"yyyy-mm")</f>
        <v>0</v>
      </c>
    </row>
    <row r="707" spans="10:14">
      <c r="J707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07">
        <f>TEXT([[#This Row],Date],"yyyy-mm")</f>
        <v>0</v>
      </c>
    </row>
    <row r="708" spans="10:14">
      <c r="J708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08">
        <f>TEXT([[#This Row],Date],"yyyy-mm")</f>
        <v>0</v>
      </c>
    </row>
    <row r="709" spans="10:14">
      <c r="J709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09">
        <f>TEXT([[#This Row],Date],"yyyy-mm")</f>
        <v>0</v>
      </c>
    </row>
    <row r="710" spans="10:14">
      <c r="J710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10">
        <f>TEXT([[#This Row],Date],"yyyy-mm")</f>
        <v>0</v>
      </c>
    </row>
    <row r="711" spans="10:14">
      <c r="J711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11">
        <f>TEXT([[#This Row],Date],"yyyy-mm")</f>
        <v>0</v>
      </c>
    </row>
    <row r="712" spans="10:14">
      <c r="J712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12">
        <f>TEXT([[#This Row],Date],"yyyy-mm")</f>
        <v>0</v>
      </c>
    </row>
    <row r="713" spans="10:14">
      <c r="J713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13">
        <f>TEXT([[#This Row],Date],"yyyy-mm")</f>
        <v>0</v>
      </c>
    </row>
    <row r="714" spans="10:14">
      <c r="J714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14">
        <f>TEXT([[#This Row],Date],"yyyy-mm")</f>
        <v>0</v>
      </c>
    </row>
    <row r="715" spans="10:14">
      <c r="J715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15">
        <f>TEXT([[#This Row],Date],"yyyy-mm")</f>
        <v>0</v>
      </c>
    </row>
    <row r="716" spans="10:14">
      <c r="J716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16">
        <f>TEXT([[#This Row],Date],"yyyy-mm")</f>
        <v>0</v>
      </c>
    </row>
    <row r="717" spans="10:14">
      <c r="J717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17">
        <f>TEXT([[#This Row],Date],"yyyy-mm")</f>
        <v>0</v>
      </c>
    </row>
    <row r="718" spans="10:14">
      <c r="J718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18">
        <f>TEXT([[#This Row],Date],"yyyy-mm")</f>
        <v>0</v>
      </c>
    </row>
    <row r="719" spans="10:14">
      <c r="J719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19">
        <f>TEXT([[#This Row],Date],"yyyy-mm")</f>
        <v>0</v>
      </c>
    </row>
    <row r="720" spans="10:14">
      <c r="J720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20">
        <f>TEXT([[#This Row],Date],"yyyy-mm")</f>
        <v>0</v>
      </c>
    </row>
    <row r="721" spans="10:14">
      <c r="J721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21">
        <f>TEXT([[#This Row],Date],"yyyy-mm")</f>
        <v>0</v>
      </c>
    </row>
    <row r="722" spans="10:14">
      <c r="J722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22">
        <f>TEXT([[#This Row],Date],"yyyy-mm")</f>
        <v>0</v>
      </c>
    </row>
    <row r="723" spans="10:14">
      <c r="J723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23">
        <f>TEXT([[#This Row],Date],"yyyy-mm")</f>
        <v>0</v>
      </c>
    </row>
    <row r="724" spans="10:14">
      <c r="J724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24">
        <f>TEXT([[#This Row],Date],"yyyy-mm")</f>
        <v>0</v>
      </c>
    </row>
    <row r="725" spans="10:14">
      <c r="J725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25">
        <f>TEXT([[#This Row],Date],"yyyy-mm")</f>
        <v>0</v>
      </c>
    </row>
    <row r="726" spans="10:14">
      <c r="J726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26">
        <f>TEXT([[#This Row],Date],"yyyy-mm")</f>
        <v>0</v>
      </c>
    </row>
    <row r="727" spans="10:14">
      <c r="J727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27">
        <f>TEXT([[#This Row],Date],"yyyy-mm")</f>
        <v>0</v>
      </c>
    </row>
    <row r="728" spans="10:14">
      <c r="J728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28">
        <f>TEXT([[#This Row],Date],"yyyy-mm")</f>
        <v>0</v>
      </c>
    </row>
    <row r="729" spans="10:14">
      <c r="J729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29">
        <f>TEXT([[#This Row],Date],"yyyy-mm")</f>
        <v>0</v>
      </c>
    </row>
    <row r="730" spans="10:14">
      <c r="J730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30">
        <f>TEXT([[#This Row],Date],"yyyy-mm")</f>
        <v>0</v>
      </c>
    </row>
    <row r="731" spans="10:14">
      <c r="J731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31">
        <f>TEXT([[#This Row],Date],"yyyy-mm")</f>
        <v>0</v>
      </c>
    </row>
    <row r="732" spans="10:14">
      <c r="J732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32">
        <f>TEXT([[#This Row],Date],"yyyy-mm")</f>
        <v>0</v>
      </c>
    </row>
    <row r="733" spans="10:14">
      <c r="J733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33">
        <f>TEXT([[#This Row],Date],"yyyy-mm")</f>
        <v>0</v>
      </c>
    </row>
    <row r="734" spans="10:14">
      <c r="J734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34">
        <f>TEXT([[#This Row],Date],"yyyy-mm")</f>
        <v>0</v>
      </c>
    </row>
    <row r="735" spans="10:14">
      <c r="J735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35">
        <f>TEXT([[#This Row],Date],"yyyy-mm")</f>
        <v>0</v>
      </c>
    </row>
    <row r="736" spans="10:14">
      <c r="J736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36">
        <f>TEXT([[#This Row],Date],"yyyy-mm")</f>
        <v>0</v>
      </c>
    </row>
    <row r="737" spans="10:14">
      <c r="J737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37">
        <f>TEXT([[#This Row],Date],"yyyy-mm")</f>
        <v>0</v>
      </c>
    </row>
    <row r="738" spans="10:14">
      <c r="J738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38">
        <f>TEXT([[#This Row],Date],"yyyy-mm")</f>
        <v>0</v>
      </c>
    </row>
    <row r="739" spans="10:14">
      <c r="J739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39">
        <f>TEXT([[#This Row],Date],"yyyy-mm")</f>
        <v>0</v>
      </c>
    </row>
    <row r="740" spans="10:14">
      <c r="J740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40">
        <f>TEXT([[#This Row],Date],"yyyy-mm")</f>
        <v>0</v>
      </c>
    </row>
    <row r="741" spans="10:14">
      <c r="J741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41">
        <f>TEXT([[#This Row],Date],"yyyy-mm")</f>
        <v>0</v>
      </c>
    </row>
    <row r="742" spans="10:14">
      <c r="J742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42">
        <f>TEXT([[#This Row],Date],"yyyy-mm")</f>
        <v>0</v>
      </c>
    </row>
    <row r="743" spans="10:14">
      <c r="J743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43">
        <f>TEXT([[#This Row],Date],"yyyy-mm")</f>
        <v>0</v>
      </c>
    </row>
    <row r="744" spans="10:14">
      <c r="J744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44">
        <f>TEXT([[#This Row],Date],"yyyy-mm")</f>
        <v>0</v>
      </c>
    </row>
    <row r="745" spans="10:14">
      <c r="J745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45">
        <f>TEXT([[#This Row],Date],"yyyy-mm")</f>
        <v>0</v>
      </c>
    </row>
    <row r="746" spans="10:14">
      <c r="J746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46">
        <f>TEXT([[#This Row],Date],"yyyy-mm")</f>
        <v>0</v>
      </c>
    </row>
    <row r="747" spans="10:14">
      <c r="J747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47">
        <f>TEXT([[#This Row],Date],"yyyy-mm")</f>
        <v>0</v>
      </c>
    </row>
    <row r="748" spans="10:14">
      <c r="J748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48">
        <f>TEXT([[#This Row],Date],"yyyy-mm")</f>
        <v>0</v>
      </c>
    </row>
    <row r="749" spans="10:14">
      <c r="J749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49">
        <f>TEXT([[#This Row],Date],"yyyy-mm")</f>
        <v>0</v>
      </c>
    </row>
    <row r="750" spans="10:14">
      <c r="J750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50">
        <f>TEXT([[#This Row],Date],"yyyy-mm")</f>
        <v>0</v>
      </c>
    </row>
    <row r="751" spans="10:14">
      <c r="J751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51">
        <f>TEXT([[#This Row],Date],"yyyy-mm")</f>
        <v>0</v>
      </c>
    </row>
    <row r="752" spans="10:14">
      <c r="J752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52">
        <f>TEXT([[#This Row],Date],"yyyy-mm")</f>
        <v>0</v>
      </c>
    </row>
    <row r="753" spans="10:14">
      <c r="J753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53">
        <f>TEXT([[#This Row],Date],"yyyy-mm")</f>
        <v>0</v>
      </c>
    </row>
    <row r="754" spans="10:14">
      <c r="J754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54">
        <f>TEXT([[#This Row],Date],"yyyy-mm")</f>
        <v>0</v>
      </c>
    </row>
    <row r="755" spans="10:14">
      <c r="J755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55">
        <f>TEXT([[#This Row],Date],"yyyy-mm")</f>
        <v>0</v>
      </c>
    </row>
    <row r="756" spans="10:14">
      <c r="J756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56">
        <f>TEXT([[#This Row],Date],"yyyy-mm")</f>
        <v>0</v>
      </c>
    </row>
    <row r="757" spans="10:14">
      <c r="J757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57">
        <f>TEXT([[#This Row],Date],"yyyy-mm")</f>
        <v>0</v>
      </c>
    </row>
    <row r="758" spans="10:14">
      <c r="J758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58">
        <f>TEXT([[#This Row],Date],"yyyy-mm")</f>
        <v>0</v>
      </c>
    </row>
    <row r="759" spans="10:14">
      <c r="J759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59">
        <f>TEXT([[#This Row],Date],"yyyy-mm")</f>
        <v>0</v>
      </c>
    </row>
    <row r="760" spans="10:14">
      <c r="J760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60">
        <f>TEXT([[#This Row],Date],"yyyy-mm")</f>
        <v>0</v>
      </c>
    </row>
    <row r="761" spans="10:14">
      <c r="J761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61">
        <f>TEXT([[#This Row],Date],"yyyy-mm")</f>
        <v>0</v>
      </c>
    </row>
    <row r="762" spans="10:14">
      <c r="J762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62">
        <f>TEXT([[#This Row],Date],"yyyy-mm")</f>
        <v>0</v>
      </c>
    </row>
    <row r="763" spans="10:14">
      <c r="J763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63">
        <f>TEXT([[#This Row],Date],"yyyy-mm")</f>
        <v>0</v>
      </c>
    </row>
    <row r="764" spans="10:14">
      <c r="J764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64">
        <f>TEXT([[#This Row],Date],"yyyy-mm")</f>
        <v>0</v>
      </c>
    </row>
    <row r="765" spans="10:14">
      <c r="J765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65">
        <f>TEXT([[#This Row],Date],"yyyy-mm")</f>
        <v>0</v>
      </c>
    </row>
    <row r="766" spans="10:14">
      <c r="J766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66">
        <f>TEXT([[#This Row],Date],"yyyy-mm")</f>
        <v>0</v>
      </c>
    </row>
    <row r="767" spans="10:14">
      <c r="J767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67">
        <f>TEXT([[#This Row],Date],"yyyy-mm")</f>
        <v>0</v>
      </c>
    </row>
    <row r="768" spans="10:14">
      <c r="J768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68">
        <f>TEXT([[#This Row],Date],"yyyy-mm")</f>
        <v>0</v>
      </c>
    </row>
    <row r="769" spans="10:14">
      <c r="J769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69">
        <f>TEXT([[#This Row],Date],"yyyy-mm")</f>
        <v>0</v>
      </c>
    </row>
    <row r="770" spans="10:14">
      <c r="J770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70">
        <f>TEXT([[#This Row],Date],"yyyy-mm")</f>
        <v>0</v>
      </c>
    </row>
    <row r="771" spans="10:14">
      <c r="J771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71">
        <f>TEXT([[#This Row],Date],"yyyy-mm")</f>
        <v>0</v>
      </c>
    </row>
    <row r="772" spans="10:14">
      <c r="J772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72">
        <f>TEXT([[#This Row],Date],"yyyy-mm")</f>
        <v>0</v>
      </c>
    </row>
    <row r="773" spans="10:14">
      <c r="J773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73">
        <f>TEXT([[#This Row],Date],"yyyy-mm")</f>
        <v>0</v>
      </c>
    </row>
    <row r="774" spans="10:14">
      <c r="J774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74">
        <f>TEXT([[#This Row],Date],"yyyy-mm")</f>
        <v>0</v>
      </c>
    </row>
    <row r="775" spans="10:14">
      <c r="J775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75">
        <f>TEXT([[#This Row],Date],"yyyy-mm")</f>
        <v>0</v>
      </c>
    </row>
    <row r="776" spans="10:14">
      <c r="J776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76">
        <f>TEXT([[#This Row],Date],"yyyy-mm")</f>
        <v>0</v>
      </c>
    </row>
    <row r="777" spans="10:14">
      <c r="J777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77">
        <f>TEXT([[#This Row],Date],"yyyy-mm")</f>
        <v>0</v>
      </c>
    </row>
    <row r="778" spans="10:14">
      <c r="J778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78">
        <f>TEXT([[#This Row],Date],"yyyy-mm")</f>
        <v>0</v>
      </c>
    </row>
    <row r="779" spans="10:14">
      <c r="J779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79">
        <f>TEXT([[#This Row],Date],"yyyy-mm")</f>
        <v>0</v>
      </c>
    </row>
    <row r="780" spans="10:14">
      <c r="J780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80">
        <f>TEXT([[#This Row],Date],"yyyy-mm")</f>
        <v>0</v>
      </c>
    </row>
    <row r="781" spans="10:14">
      <c r="J781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81">
        <f>TEXT([[#This Row],Date],"yyyy-mm")</f>
        <v>0</v>
      </c>
    </row>
    <row r="782" spans="10:14">
      <c r="J782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82">
        <f>TEXT([[#This Row],Date],"yyyy-mm")</f>
        <v>0</v>
      </c>
    </row>
    <row r="783" spans="10:14">
      <c r="J783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83">
        <f>TEXT([[#This Row],Date],"yyyy-mm")</f>
        <v>0</v>
      </c>
    </row>
    <row r="784" spans="10:14">
      <c r="J784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84">
        <f>TEXT([[#This Row],Date],"yyyy-mm")</f>
        <v>0</v>
      </c>
    </row>
    <row r="785" spans="10:14">
      <c r="J785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85">
        <f>TEXT([[#This Row],Date],"yyyy-mm")</f>
        <v>0</v>
      </c>
    </row>
    <row r="786" spans="10:14">
      <c r="J786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86">
        <f>TEXT([[#This Row],Date],"yyyy-mm")</f>
        <v>0</v>
      </c>
    </row>
    <row r="787" spans="10:14">
      <c r="J787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87">
        <f>TEXT([[#This Row],Date],"yyyy-mm")</f>
        <v>0</v>
      </c>
    </row>
    <row r="788" spans="10:14">
      <c r="J788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88">
        <f>TEXT([[#This Row],Date],"yyyy-mm")</f>
        <v>0</v>
      </c>
    </row>
    <row r="789" spans="10:14">
      <c r="J789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89">
        <f>TEXT([[#This Row],Date],"yyyy-mm")</f>
        <v>0</v>
      </c>
    </row>
    <row r="790" spans="10:14">
      <c r="J790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90">
        <f>TEXT([[#This Row],Date],"yyyy-mm")</f>
        <v>0</v>
      </c>
    </row>
    <row r="791" spans="10:14">
      <c r="J791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91">
        <f>TEXT([[#This Row],Date],"yyyy-mm")</f>
        <v>0</v>
      </c>
    </row>
    <row r="792" spans="10:14">
      <c r="J792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92">
        <f>TEXT([[#This Row],Date],"yyyy-mm")</f>
        <v>0</v>
      </c>
    </row>
    <row r="793" spans="10:14">
      <c r="J793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93">
        <f>TEXT([[#This Row],Date],"yyyy-mm")</f>
        <v>0</v>
      </c>
    </row>
    <row r="794" spans="10:14">
      <c r="J794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94">
        <f>TEXT([[#This Row],Date],"yyyy-mm")</f>
        <v>0</v>
      </c>
    </row>
    <row r="795" spans="10:14">
      <c r="J795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95">
        <f>TEXT([[#This Row],Date],"yyyy-mm")</f>
        <v>0</v>
      </c>
    </row>
    <row r="796" spans="10:14">
      <c r="J796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96">
        <f>TEXT([[#This Row],Date],"yyyy-mm")</f>
        <v>0</v>
      </c>
    </row>
    <row r="797" spans="10:14">
      <c r="J797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97">
        <f>TEXT([[#This Row],Date],"yyyy-mm")</f>
        <v>0</v>
      </c>
    </row>
    <row r="798" spans="10:14">
      <c r="J798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98">
        <f>TEXT([[#This Row],Date],"yyyy-mm")</f>
        <v>0</v>
      </c>
    </row>
    <row r="799" spans="10:14">
      <c r="J799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799">
        <f>TEXT([[#This Row],Date],"yyyy-mm")</f>
        <v>0</v>
      </c>
    </row>
    <row r="800" spans="10:14">
      <c r="J800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00">
        <f>TEXT([[#This Row],Date],"yyyy-mm")</f>
        <v>0</v>
      </c>
    </row>
    <row r="801" spans="10:14">
      <c r="J801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01">
        <f>TEXT([[#This Row],Date],"yyyy-mm")</f>
        <v>0</v>
      </c>
    </row>
    <row r="802" spans="10:14">
      <c r="J802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02">
        <f>TEXT([[#This Row],Date],"yyyy-mm")</f>
        <v>0</v>
      </c>
    </row>
    <row r="803" spans="10:14">
      <c r="J803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03">
        <f>TEXT([[#This Row],Date],"yyyy-mm")</f>
        <v>0</v>
      </c>
    </row>
    <row r="804" spans="10:14">
      <c r="J804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04">
        <f>TEXT([[#This Row],Date],"yyyy-mm")</f>
        <v>0</v>
      </c>
    </row>
    <row r="805" spans="10:14">
      <c r="J805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05">
        <f>TEXT([[#This Row],Date],"yyyy-mm")</f>
        <v>0</v>
      </c>
    </row>
    <row r="806" spans="10:14">
      <c r="J806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06">
        <f>TEXT([[#This Row],Date],"yyyy-mm")</f>
        <v>0</v>
      </c>
    </row>
    <row r="807" spans="10:14">
      <c r="J807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07">
        <f>TEXT([[#This Row],Date],"yyyy-mm")</f>
        <v>0</v>
      </c>
    </row>
    <row r="808" spans="10:14">
      <c r="J808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08">
        <f>TEXT([[#This Row],Date],"yyyy-mm")</f>
        <v>0</v>
      </c>
    </row>
    <row r="809" spans="10:14">
      <c r="J809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09">
        <f>TEXT([[#This Row],Date],"yyyy-mm")</f>
        <v>0</v>
      </c>
    </row>
    <row r="810" spans="10:14">
      <c r="J810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10">
        <f>TEXT([[#This Row],Date],"yyyy-mm")</f>
        <v>0</v>
      </c>
    </row>
    <row r="811" spans="10:14">
      <c r="J811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11">
        <f>TEXT([[#This Row],Date],"yyyy-mm")</f>
        <v>0</v>
      </c>
    </row>
    <row r="812" spans="10:14">
      <c r="J812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12">
        <f>TEXT([[#This Row],Date],"yyyy-mm")</f>
        <v>0</v>
      </c>
    </row>
    <row r="813" spans="10:14">
      <c r="J813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13">
        <f>TEXT([[#This Row],Date],"yyyy-mm")</f>
        <v>0</v>
      </c>
    </row>
    <row r="814" spans="10:14">
      <c r="J814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14">
        <f>TEXT([[#This Row],Date],"yyyy-mm")</f>
        <v>0</v>
      </c>
    </row>
    <row r="815" spans="10:14">
      <c r="J815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15">
        <f>TEXT([[#This Row],Date],"yyyy-mm")</f>
        <v>0</v>
      </c>
    </row>
    <row r="816" spans="10:14">
      <c r="J816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16">
        <f>TEXT([[#This Row],Date],"yyyy-mm")</f>
        <v>0</v>
      </c>
    </row>
    <row r="817" spans="10:14">
      <c r="J817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17">
        <f>TEXT([[#This Row],Date],"yyyy-mm")</f>
        <v>0</v>
      </c>
    </row>
    <row r="818" spans="10:14">
      <c r="J818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18">
        <f>TEXT([[#This Row],Date],"yyyy-mm")</f>
        <v>0</v>
      </c>
    </row>
    <row r="819" spans="10:14">
      <c r="J819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19">
        <f>TEXT([[#This Row],Date],"yyyy-mm")</f>
        <v>0</v>
      </c>
    </row>
    <row r="820" spans="10:14">
      <c r="J820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20">
        <f>TEXT([[#This Row],Date],"yyyy-mm")</f>
        <v>0</v>
      </c>
    </row>
    <row r="821" spans="10:14">
      <c r="J821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21">
        <f>TEXT([[#This Row],Date],"yyyy-mm")</f>
        <v>0</v>
      </c>
    </row>
    <row r="822" spans="10:14">
      <c r="J822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22">
        <f>TEXT([[#This Row],Date],"yyyy-mm")</f>
        <v>0</v>
      </c>
    </row>
    <row r="823" spans="10:14">
      <c r="J823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23">
        <f>TEXT([[#This Row],Date],"yyyy-mm")</f>
        <v>0</v>
      </c>
    </row>
    <row r="824" spans="10:14">
      <c r="J824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24">
        <f>TEXT([[#This Row],Date],"yyyy-mm")</f>
        <v>0</v>
      </c>
    </row>
    <row r="825" spans="10:14">
      <c r="J825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25">
        <f>TEXT([[#This Row],Date],"yyyy-mm")</f>
        <v>0</v>
      </c>
    </row>
    <row r="826" spans="10:14">
      <c r="J826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26">
        <f>TEXT([[#This Row],Date],"yyyy-mm")</f>
        <v>0</v>
      </c>
    </row>
    <row r="827" spans="10:14">
      <c r="J827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27">
        <f>TEXT([[#This Row],Date],"yyyy-mm")</f>
        <v>0</v>
      </c>
    </row>
    <row r="828" spans="10:14">
      <c r="J828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28">
        <f>TEXT([[#This Row],Date],"yyyy-mm")</f>
        <v>0</v>
      </c>
    </row>
    <row r="829" spans="10:14">
      <c r="J829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29">
        <f>TEXT([[#This Row],Date],"yyyy-mm")</f>
        <v>0</v>
      </c>
    </row>
    <row r="830" spans="10:14">
      <c r="J830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30">
        <f>TEXT([[#This Row],Date],"yyyy-mm")</f>
        <v>0</v>
      </c>
    </row>
    <row r="831" spans="10:14">
      <c r="J831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31">
        <f>TEXT([[#This Row],Date],"yyyy-mm")</f>
        <v>0</v>
      </c>
    </row>
    <row r="832" spans="10:14">
      <c r="J832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32">
        <f>TEXT([[#This Row],Date],"yyyy-mm")</f>
        <v>0</v>
      </c>
    </row>
    <row r="833" spans="10:14">
      <c r="J833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33">
        <f>TEXT([[#This Row],Date],"yyyy-mm")</f>
        <v>0</v>
      </c>
    </row>
    <row r="834" spans="10:14">
      <c r="J834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34">
        <f>TEXT([[#This Row],Date],"yyyy-mm")</f>
        <v>0</v>
      </c>
    </row>
    <row r="835" spans="10:14">
      <c r="J835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35">
        <f>TEXT([[#This Row],Date],"yyyy-mm")</f>
        <v>0</v>
      </c>
    </row>
    <row r="836" spans="10:14">
      <c r="J836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36">
        <f>TEXT([[#This Row],Date],"yyyy-mm")</f>
        <v>0</v>
      </c>
    </row>
    <row r="837" spans="10:14">
      <c r="J837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37">
        <f>TEXT([[#This Row],Date],"yyyy-mm")</f>
        <v>0</v>
      </c>
    </row>
    <row r="838" spans="10:14">
      <c r="J838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38">
        <f>TEXT([[#This Row],Date],"yyyy-mm")</f>
        <v>0</v>
      </c>
    </row>
    <row r="839" spans="10:14">
      <c r="J839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39">
        <f>TEXT([[#This Row],Date],"yyyy-mm")</f>
        <v>0</v>
      </c>
    </row>
    <row r="840" spans="10:14">
      <c r="J840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40">
        <f>TEXT([[#This Row],Date],"yyyy-mm")</f>
        <v>0</v>
      </c>
    </row>
    <row r="841" spans="10:14">
      <c r="J841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41">
        <f>TEXT([[#This Row],Date],"yyyy-mm")</f>
        <v>0</v>
      </c>
    </row>
    <row r="842" spans="10:14">
      <c r="J842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42">
        <f>TEXT([[#This Row],Date],"yyyy-mm")</f>
        <v>0</v>
      </c>
    </row>
    <row r="843" spans="10:14">
      <c r="J843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43">
        <f>TEXT([[#This Row],Date],"yyyy-mm")</f>
        <v>0</v>
      </c>
    </row>
    <row r="844" spans="10:14">
      <c r="J844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44">
        <f>TEXT([[#This Row],Date],"yyyy-mm")</f>
        <v>0</v>
      </c>
    </row>
    <row r="845" spans="10:14">
      <c r="J845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45">
        <f>TEXT([[#This Row],Date],"yyyy-mm")</f>
        <v>0</v>
      </c>
    </row>
    <row r="846" spans="10:14">
      <c r="J846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46">
        <f>TEXT([[#This Row],Date],"yyyy-mm")</f>
        <v>0</v>
      </c>
    </row>
    <row r="847" spans="10:14">
      <c r="J847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47">
        <f>TEXT([[#This Row],Date],"yyyy-mm")</f>
        <v>0</v>
      </c>
    </row>
    <row r="848" spans="10:14">
      <c r="J848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48">
        <f>TEXT([[#This Row],Date],"yyyy-mm")</f>
        <v>0</v>
      </c>
    </row>
    <row r="849" spans="10:14">
      <c r="J849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49">
        <f>TEXT([[#This Row],Date],"yyyy-mm")</f>
        <v>0</v>
      </c>
    </row>
    <row r="850" spans="10:14">
      <c r="J850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50">
        <f>TEXT([[#This Row],Date],"yyyy-mm")</f>
        <v>0</v>
      </c>
    </row>
    <row r="851" spans="10:14">
      <c r="J851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51">
        <f>TEXT([[#This Row],Date],"yyyy-mm")</f>
        <v>0</v>
      </c>
    </row>
    <row r="852" spans="10:14">
      <c r="J852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52">
        <f>TEXT([[#This Row],Date],"yyyy-mm")</f>
        <v>0</v>
      </c>
    </row>
    <row r="853" spans="10:14">
      <c r="J853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53">
        <f>TEXT([[#This Row],Date],"yyyy-mm")</f>
        <v>0</v>
      </c>
    </row>
    <row r="854" spans="10:14">
      <c r="J854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54">
        <f>TEXT([[#This Row],Date],"yyyy-mm")</f>
        <v>0</v>
      </c>
    </row>
    <row r="855" spans="10:14">
      <c r="J855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55">
        <f>TEXT([[#This Row],Date],"yyyy-mm")</f>
        <v>0</v>
      </c>
    </row>
    <row r="856" spans="10:14">
      <c r="J856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56">
        <f>TEXT([[#This Row],Date],"yyyy-mm")</f>
        <v>0</v>
      </c>
    </row>
    <row r="857" spans="10:14">
      <c r="J857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57">
        <f>TEXT([[#This Row],Date],"yyyy-mm")</f>
        <v>0</v>
      </c>
    </row>
    <row r="858" spans="10:14">
      <c r="J858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58">
        <f>TEXT([[#This Row],Date],"yyyy-mm")</f>
        <v>0</v>
      </c>
    </row>
    <row r="859" spans="10:14">
      <c r="J859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59">
        <f>TEXT([[#This Row],Date],"yyyy-mm")</f>
        <v>0</v>
      </c>
    </row>
    <row r="860" spans="10:14">
      <c r="J860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60">
        <f>TEXT([[#This Row],Date],"yyyy-mm")</f>
        <v>0</v>
      </c>
    </row>
    <row r="861" spans="10:14">
      <c r="J861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61">
        <f>TEXT([[#This Row],Date],"yyyy-mm")</f>
        <v>0</v>
      </c>
    </row>
    <row r="862" spans="10:14">
      <c r="J862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62">
        <f>TEXT([[#This Row],Date],"yyyy-mm")</f>
        <v>0</v>
      </c>
    </row>
    <row r="863" spans="10:14">
      <c r="J863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63">
        <f>TEXT([[#This Row],Date],"yyyy-mm")</f>
        <v>0</v>
      </c>
    </row>
    <row r="864" spans="10:14">
      <c r="J864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64">
        <f>TEXT([[#This Row],Date],"yyyy-mm")</f>
        <v>0</v>
      </c>
    </row>
    <row r="865" spans="10:14">
      <c r="J865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65">
        <f>TEXT([[#This Row],Date],"yyyy-mm")</f>
        <v>0</v>
      </c>
    </row>
    <row r="866" spans="10:14">
      <c r="J866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66">
        <f>TEXT([[#This Row],Date],"yyyy-mm")</f>
        <v>0</v>
      </c>
    </row>
    <row r="867" spans="10:14">
      <c r="J867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67">
        <f>TEXT([[#This Row],Date],"yyyy-mm")</f>
        <v>0</v>
      </c>
    </row>
    <row r="868" spans="10:14">
      <c r="J868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68">
        <f>TEXT([[#This Row],Date],"yyyy-mm")</f>
        <v>0</v>
      </c>
    </row>
    <row r="869" spans="10:14">
      <c r="J869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69">
        <f>TEXT([[#This Row],Date],"yyyy-mm")</f>
        <v>0</v>
      </c>
    </row>
    <row r="870" spans="10:14">
      <c r="J870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70">
        <f>TEXT([[#This Row],Date],"yyyy-mm")</f>
        <v>0</v>
      </c>
    </row>
    <row r="871" spans="10:14">
      <c r="J871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71">
        <f>TEXT([[#This Row],Date],"yyyy-mm")</f>
        <v>0</v>
      </c>
    </row>
    <row r="872" spans="10:14">
      <c r="J872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72">
        <f>TEXT([[#This Row],Date],"yyyy-mm")</f>
        <v>0</v>
      </c>
    </row>
    <row r="873" spans="10:14">
      <c r="J873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73">
        <f>TEXT([[#This Row],Date],"yyyy-mm")</f>
        <v>0</v>
      </c>
    </row>
    <row r="874" spans="10:14">
      <c r="J874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74">
        <f>TEXT([[#This Row],Date],"yyyy-mm")</f>
        <v>0</v>
      </c>
    </row>
    <row r="875" spans="10:14">
      <c r="J875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75">
        <f>TEXT([[#This Row],Date],"yyyy-mm")</f>
        <v>0</v>
      </c>
    </row>
    <row r="876" spans="10:14">
      <c r="J876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76">
        <f>TEXT([[#This Row],Date],"yyyy-mm")</f>
        <v>0</v>
      </c>
    </row>
    <row r="877" spans="10:14">
      <c r="J877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77">
        <f>TEXT([[#This Row],Date],"yyyy-mm")</f>
        <v>0</v>
      </c>
    </row>
    <row r="878" spans="10:14">
      <c r="J878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78">
        <f>TEXT([[#This Row],Date],"yyyy-mm")</f>
        <v>0</v>
      </c>
    </row>
    <row r="879" spans="10:14">
      <c r="J879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79">
        <f>TEXT([[#This Row],Date],"yyyy-mm")</f>
        <v>0</v>
      </c>
    </row>
    <row r="880" spans="10:14">
      <c r="J880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80">
        <f>TEXT([[#This Row],Date],"yyyy-mm")</f>
        <v>0</v>
      </c>
    </row>
    <row r="881" spans="10:14">
      <c r="J881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81">
        <f>TEXT([[#This Row],Date],"yyyy-mm")</f>
        <v>0</v>
      </c>
    </row>
    <row r="882" spans="10:14">
      <c r="J882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82">
        <f>TEXT([[#This Row],Date],"yyyy-mm")</f>
        <v>0</v>
      </c>
    </row>
    <row r="883" spans="10:14">
      <c r="J883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83">
        <f>TEXT([[#This Row],Date],"yyyy-mm")</f>
        <v>0</v>
      </c>
    </row>
    <row r="884" spans="10:14">
      <c r="J884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84">
        <f>TEXT([[#This Row],Date],"yyyy-mm")</f>
        <v>0</v>
      </c>
    </row>
    <row r="885" spans="10:14">
      <c r="J885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85">
        <f>TEXT([[#This Row],Date],"yyyy-mm")</f>
        <v>0</v>
      </c>
    </row>
    <row r="886" spans="10:14">
      <c r="J886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86">
        <f>TEXT([[#This Row],Date],"yyyy-mm")</f>
        <v>0</v>
      </c>
    </row>
    <row r="887" spans="10:14">
      <c r="J887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87">
        <f>TEXT([[#This Row],Date],"yyyy-mm")</f>
        <v>0</v>
      </c>
    </row>
    <row r="888" spans="10:14">
      <c r="J888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88">
        <f>TEXT([[#This Row],Date],"yyyy-mm")</f>
        <v>0</v>
      </c>
    </row>
    <row r="889" spans="10:14">
      <c r="J889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89">
        <f>TEXT([[#This Row],Date],"yyyy-mm")</f>
        <v>0</v>
      </c>
    </row>
    <row r="890" spans="10:14">
      <c r="J890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90">
        <f>TEXT([[#This Row],Date],"yyyy-mm")</f>
        <v>0</v>
      </c>
    </row>
    <row r="891" spans="10:14">
      <c r="J891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91">
        <f>TEXT([[#This Row],Date],"yyyy-mm")</f>
        <v>0</v>
      </c>
    </row>
    <row r="892" spans="10:14">
      <c r="J892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92">
        <f>TEXT([[#This Row],Date],"yyyy-mm")</f>
        <v>0</v>
      </c>
    </row>
    <row r="893" spans="10:14">
      <c r="J893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93">
        <f>TEXT([[#This Row],Date],"yyyy-mm")</f>
        <v>0</v>
      </c>
    </row>
    <row r="894" spans="10:14">
      <c r="J894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94">
        <f>TEXT([[#This Row],Date],"yyyy-mm")</f>
        <v>0</v>
      </c>
    </row>
    <row r="895" spans="10:14">
      <c r="J895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95">
        <f>TEXT([[#This Row],Date],"yyyy-mm")</f>
        <v>0</v>
      </c>
    </row>
    <row r="896" spans="10:14">
      <c r="J896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96">
        <f>TEXT([[#This Row],Date],"yyyy-mm")</f>
        <v>0</v>
      </c>
    </row>
    <row r="897" spans="10:14">
      <c r="J897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97">
        <f>TEXT([[#This Row],Date],"yyyy-mm")</f>
        <v>0</v>
      </c>
    </row>
    <row r="898" spans="10:14">
      <c r="J898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98">
        <f>TEXT([[#This Row],Date],"yyyy-mm")</f>
        <v>0</v>
      </c>
    </row>
    <row r="899" spans="10:14">
      <c r="J899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899">
        <f>TEXT([[#This Row],Date],"yyyy-mm")</f>
        <v>0</v>
      </c>
    </row>
    <row r="900" spans="10:14">
      <c r="J900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00">
        <f>TEXT([[#This Row],Date],"yyyy-mm")</f>
        <v>0</v>
      </c>
    </row>
    <row r="901" spans="10:14">
      <c r="J901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01">
        <f>TEXT([[#This Row],Date],"yyyy-mm")</f>
        <v>0</v>
      </c>
    </row>
    <row r="902" spans="10:14">
      <c r="J902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02">
        <f>TEXT([[#This Row],Date],"yyyy-mm")</f>
        <v>0</v>
      </c>
    </row>
    <row r="903" spans="10:14">
      <c r="J903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03">
        <f>TEXT([[#This Row],Date],"yyyy-mm")</f>
        <v>0</v>
      </c>
    </row>
    <row r="904" spans="10:14">
      <c r="J904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04">
        <f>TEXT([[#This Row],Date],"yyyy-mm")</f>
        <v>0</v>
      </c>
    </row>
    <row r="905" spans="10:14">
      <c r="J905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05">
        <f>TEXT([[#This Row],Date],"yyyy-mm")</f>
        <v>0</v>
      </c>
    </row>
    <row r="906" spans="10:14">
      <c r="J906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06">
        <f>TEXT([[#This Row],Date],"yyyy-mm")</f>
        <v>0</v>
      </c>
    </row>
    <row r="907" spans="10:14">
      <c r="J907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07">
        <f>TEXT([[#This Row],Date],"yyyy-mm")</f>
        <v>0</v>
      </c>
    </row>
    <row r="908" spans="10:14">
      <c r="J908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08">
        <f>TEXT([[#This Row],Date],"yyyy-mm")</f>
        <v>0</v>
      </c>
    </row>
    <row r="909" spans="10:14">
      <c r="J909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09">
        <f>TEXT([[#This Row],Date],"yyyy-mm")</f>
        <v>0</v>
      </c>
    </row>
    <row r="910" spans="10:14">
      <c r="J910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10">
        <f>TEXT([[#This Row],Date],"yyyy-mm")</f>
        <v>0</v>
      </c>
    </row>
    <row r="911" spans="10:14">
      <c r="J911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11">
        <f>TEXT([[#This Row],Date],"yyyy-mm")</f>
        <v>0</v>
      </c>
    </row>
    <row r="912" spans="10:14">
      <c r="J912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12">
        <f>TEXT([[#This Row],Date],"yyyy-mm")</f>
        <v>0</v>
      </c>
    </row>
    <row r="913" spans="10:14">
      <c r="J913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13">
        <f>TEXT([[#This Row],Date],"yyyy-mm")</f>
        <v>0</v>
      </c>
    </row>
    <row r="914" spans="10:14">
      <c r="J914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14">
        <f>TEXT([[#This Row],Date],"yyyy-mm")</f>
        <v>0</v>
      </c>
    </row>
    <row r="915" spans="10:14">
      <c r="J915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15">
        <f>TEXT([[#This Row],Date],"yyyy-mm")</f>
        <v>0</v>
      </c>
    </row>
    <row r="916" spans="10:14">
      <c r="J916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16">
        <f>TEXT([[#This Row],Date],"yyyy-mm")</f>
        <v>0</v>
      </c>
    </row>
    <row r="917" spans="10:14">
      <c r="J917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17">
        <f>TEXT([[#This Row],Date],"yyyy-mm")</f>
        <v>0</v>
      </c>
    </row>
    <row r="918" spans="10:14">
      <c r="J918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18">
        <f>TEXT([[#This Row],Date],"yyyy-mm")</f>
        <v>0</v>
      </c>
    </row>
    <row r="919" spans="10:14">
      <c r="J919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19">
        <f>TEXT([[#This Row],Date],"yyyy-mm")</f>
        <v>0</v>
      </c>
    </row>
    <row r="920" spans="10:14">
      <c r="J920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20">
        <f>TEXT([[#This Row],Date],"yyyy-mm")</f>
        <v>0</v>
      </c>
    </row>
    <row r="921" spans="10:14">
      <c r="J921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21">
        <f>TEXT([[#This Row],Date],"yyyy-mm")</f>
        <v>0</v>
      </c>
    </row>
    <row r="922" spans="10:14">
      <c r="J922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22">
        <f>TEXT([[#This Row],Date],"yyyy-mm")</f>
        <v>0</v>
      </c>
    </row>
    <row r="923" spans="10:14">
      <c r="J923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23">
        <f>TEXT([[#This Row],Date],"yyyy-mm")</f>
        <v>0</v>
      </c>
    </row>
    <row r="924" spans="10:14">
      <c r="J924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24">
        <f>TEXT([[#This Row],Date],"yyyy-mm")</f>
        <v>0</v>
      </c>
    </row>
    <row r="925" spans="10:14">
      <c r="J925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25">
        <f>TEXT([[#This Row],Date],"yyyy-mm")</f>
        <v>0</v>
      </c>
    </row>
    <row r="926" spans="10:14">
      <c r="J926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26">
        <f>TEXT([[#This Row],Date],"yyyy-mm")</f>
        <v>0</v>
      </c>
    </row>
    <row r="927" spans="10:14">
      <c r="J927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27">
        <f>TEXT([[#This Row],Date],"yyyy-mm")</f>
        <v>0</v>
      </c>
    </row>
    <row r="928" spans="10:14">
      <c r="J928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28">
        <f>TEXT([[#This Row],Date],"yyyy-mm")</f>
        <v>0</v>
      </c>
    </row>
    <row r="929" spans="10:14">
      <c r="J929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29">
        <f>TEXT([[#This Row],Date],"yyyy-mm")</f>
        <v>0</v>
      </c>
    </row>
    <row r="930" spans="10:14">
      <c r="J930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30">
        <f>TEXT([[#This Row],Date],"yyyy-mm")</f>
        <v>0</v>
      </c>
    </row>
    <row r="931" spans="10:14">
      <c r="J931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31">
        <f>TEXT([[#This Row],Date],"yyyy-mm")</f>
        <v>0</v>
      </c>
    </row>
    <row r="932" spans="10:14">
      <c r="J932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32">
        <f>TEXT([[#This Row],Date],"yyyy-mm")</f>
        <v>0</v>
      </c>
    </row>
    <row r="933" spans="10:14">
      <c r="J933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33">
        <f>TEXT([[#This Row],Date],"yyyy-mm")</f>
        <v>0</v>
      </c>
    </row>
    <row r="934" spans="10:14">
      <c r="J934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34">
        <f>TEXT([[#This Row],Date],"yyyy-mm")</f>
        <v>0</v>
      </c>
    </row>
    <row r="935" spans="10:14">
      <c r="J935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35">
        <f>TEXT([[#This Row],Date],"yyyy-mm")</f>
        <v>0</v>
      </c>
    </row>
    <row r="936" spans="10:14">
      <c r="J936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36">
        <f>TEXT([[#This Row],Date],"yyyy-mm")</f>
        <v>0</v>
      </c>
    </row>
    <row r="937" spans="10:14">
      <c r="J937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37">
        <f>TEXT([[#This Row],Date],"yyyy-mm")</f>
        <v>0</v>
      </c>
    </row>
    <row r="938" spans="10:14">
      <c r="J938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38">
        <f>TEXT([[#This Row],Date],"yyyy-mm")</f>
        <v>0</v>
      </c>
    </row>
    <row r="939" spans="10:14">
      <c r="J939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39">
        <f>TEXT([[#This Row],Date],"yyyy-mm")</f>
        <v>0</v>
      </c>
    </row>
    <row r="940" spans="10:14">
      <c r="J940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40">
        <f>TEXT([[#This Row],Date],"yyyy-mm")</f>
        <v>0</v>
      </c>
    </row>
    <row r="941" spans="10:14">
      <c r="J941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41">
        <f>TEXT([[#This Row],Date],"yyyy-mm")</f>
        <v>0</v>
      </c>
    </row>
    <row r="942" spans="10:14">
      <c r="J942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42">
        <f>TEXT([[#This Row],Date],"yyyy-mm")</f>
        <v>0</v>
      </c>
    </row>
    <row r="943" spans="10:14">
      <c r="J943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43">
        <f>TEXT([[#This Row],Date],"yyyy-mm")</f>
        <v>0</v>
      </c>
    </row>
    <row r="944" spans="10:14">
      <c r="J944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44">
        <f>TEXT([[#This Row],Date],"yyyy-mm")</f>
        <v>0</v>
      </c>
    </row>
    <row r="945" spans="10:14">
      <c r="J945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45">
        <f>TEXT([[#This Row],Date],"yyyy-mm")</f>
        <v>0</v>
      </c>
    </row>
    <row r="946" spans="10:14">
      <c r="J946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46">
        <f>TEXT([[#This Row],Date],"yyyy-mm")</f>
        <v>0</v>
      </c>
    </row>
    <row r="947" spans="10:14">
      <c r="J947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47">
        <f>TEXT([[#This Row],Date],"yyyy-mm")</f>
        <v>0</v>
      </c>
    </row>
    <row r="948" spans="10:14">
      <c r="J948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48">
        <f>TEXT([[#This Row],Date],"yyyy-mm")</f>
        <v>0</v>
      </c>
    </row>
    <row r="949" spans="10:14">
      <c r="J949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49">
        <f>TEXT([[#This Row],Date],"yyyy-mm")</f>
        <v>0</v>
      </c>
    </row>
    <row r="950" spans="10:14">
      <c r="J950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50">
        <f>TEXT([[#This Row],Date],"yyyy-mm")</f>
        <v>0</v>
      </c>
    </row>
    <row r="951" spans="10:14">
      <c r="J951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51">
        <f>TEXT([[#This Row],Date],"yyyy-mm")</f>
        <v>0</v>
      </c>
    </row>
    <row r="952" spans="10:14">
      <c r="J952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52">
        <f>TEXT([[#This Row],Date],"yyyy-mm")</f>
        <v>0</v>
      </c>
    </row>
    <row r="953" spans="10:14">
      <c r="J953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53">
        <f>TEXT([[#This Row],Date],"yyyy-mm")</f>
        <v>0</v>
      </c>
    </row>
    <row r="954" spans="10:14">
      <c r="J954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54">
        <f>TEXT([[#This Row],Date],"yyyy-mm")</f>
        <v>0</v>
      </c>
    </row>
    <row r="955" spans="10:14">
      <c r="J955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55">
        <f>TEXT([[#This Row],Date],"yyyy-mm")</f>
        <v>0</v>
      </c>
    </row>
    <row r="956" spans="10:14">
      <c r="J956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56">
        <f>TEXT([[#This Row],Date],"yyyy-mm")</f>
        <v>0</v>
      </c>
    </row>
    <row r="957" spans="10:14">
      <c r="J957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57">
        <f>TEXT([[#This Row],Date],"yyyy-mm")</f>
        <v>0</v>
      </c>
    </row>
    <row r="958" spans="10:14">
      <c r="J958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58">
        <f>TEXT([[#This Row],Date],"yyyy-mm")</f>
        <v>0</v>
      </c>
    </row>
    <row r="959" spans="10:14">
      <c r="J959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59">
        <f>TEXT([[#This Row],Date],"yyyy-mm")</f>
        <v>0</v>
      </c>
    </row>
    <row r="960" spans="10:14">
      <c r="J960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60">
        <f>TEXT([[#This Row],Date],"yyyy-mm")</f>
        <v>0</v>
      </c>
    </row>
    <row r="961" spans="10:14">
      <c r="J961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61">
        <f>TEXT([[#This Row],Date],"yyyy-mm")</f>
        <v>0</v>
      </c>
    </row>
    <row r="962" spans="10:14">
      <c r="J962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62">
        <f>TEXT([[#This Row],Date],"yyyy-mm")</f>
        <v>0</v>
      </c>
    </row>
    <row r="963" spans="10:14">
      <c r="J963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63">
        <f>TEXT([[#This Row],Date],"yyyy-mm")</f>
        <v>0</v>
      </c>
    </row>
    <row r="964" spans="10:14">
      <c r="J964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64">
        <f>TEXT([[#This Row],Date],"yyyy-mm")</f>
        <v>0</v>
      </c>
    </row>
    <row r="965" spans="10:14">
      <c r="J965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65">
        <f>TEXT([[#This Row],Date],"yyyy-mm")</f>
        <v>0</v>
      </c>
    </row>
    <row r="966" spans="10:14">
      <c r="J966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66">
        <f>TEXT([[#This Row],Date],"yyyy-mm")</f>
        <v>0</v>
      </c>
    </row>
    <row r="967" spans="10:14">
      <c r="J967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67">
        <f>TEXT([[#This Row],Date],"yyyy-mm")</f>
        <v>0</v>
      </c>
    </row>
    <row r="968" spans="10:14">
      <c r="J968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68">
        <f>TEXT([[#This Row],Date],"yyyy-mm")</f>
        <v>0</v>
      </c>
    </row>
    <row r="969" spans="10:14">
      <c r="J969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69">
        <f>TEXT([[#This Row],Date],"yyyy-mm")</f>
        <v>0</v>
      </c>
    </row>
    <row r="970" spans="10:14">
      <c r="J970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70">
        <f>TEXT([[#This Row],Date],"yyyy-mm")</f>
        <v>0</v>
      </c>
    </row>
    <row r="971" spans="10:14">
      <c r="J971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71">
        <f>TEXT([[#This Row],Date],"yyyy-mm")</f>
        <v>0</v>
      </c>
    </row>
    <row r="972" spans="10:14">
      <c r="J972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72">
        <f>TEXT([[#This Row],Date],"yyyy-mm")</f>
        <v>0</v>
      </c>
    </row>
    <row r="973" spans="10:14">
      <c r="J973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73">
        <f>TEXT([[#This Row],Date],"yyyy-mm")</f>
        <v>0</v>
      </c>
    </row>
    <row r="974" spans="10:14">
      <c r="J974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74">
        <f>TEXT([[#This Row],Date],"yyyy-mm")</f>
        <v>0</v>
      </c>
    </row>
    <row r="975" spans="10:14">
      <c r="J975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75">
        <f>TEXT([[#This Row],Date],"yyyy-mm")</f>
        <v>0</v>
      </c>
    </row>
    <row r="976" spans="10:14">
      <c r="J976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76">
        <f>TEXT([[#This Row],Date],"yyyy-mm")</f>
        <v>0</v>
      </c>
    </row>
    <row r="977" spans="10:14">
      <c r="J977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77">
        <f>TEXT([[#This Row],Date],"yyyy-mm")</f>
        <v>0</v>
      </c>
    </row>
    <row r="978" spans="10:14">
      <c r="J978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78">
        <f>TEXT([[#This Row],Date],"yyyy-mm")</f>
        <v>0</v>
      </c>
    </row>
    <row r="979" spans="10:14">
      <c r="J979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79">
        <f>TEXT([[#This Row],Date],"yyyy-mm")</f>
        <v>0</v>
      </c>
    </row>
    <row r="980" spans="10:14">
      <c r="J980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80">
        <f>TEXT([[#This Row],Date],"yyyy-mm")</f>
        <v>0</v>
      </c>
    </row>
    <row r="981" spans="10:14">
      <c r="J981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81">
        <f>TEXT([[#This Row],Date],"yyyy-mm")</f>
        <v>0</v>
      </c>
    </row>
    <row r="982" spans="10:14">
      <c r="J982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82">
        <f>TEXT([[#This Row],Date],"yyyy-mm")</f>
        <v>0</v>
      </c>
    </row>
    <row r="983" spans="10:14">
      <c r="J983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83">
        <f>TEXT([[#This Row],Date],"yyyy-mm")</f>
        <v>0</v>
      </c>
    </row>
    <row r="984" spans="10:14">
      <c r="J984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84">
        <f>TEXT([[#This Row],Date],"yyyy-mm")</f>
        <v>0</v>
      </c>
    </row>
    <row r="985" spans="10:14">
      <c r="J985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85">
        <f>TEXT([[#This Row],Date],"yyyy-mm")</f>
        <v>0</v>
      </c>
    </row>
    <row r="986" spans="10:14">
      <c r="J986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86">
        <f>TEXT([[#This Row],Date],"yyyy-mm")</f>
        <v>0</v>
      </c>
    </row>
    <row r="987" spans="10:14">
      <c r="J987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87">
        <f>TEXT([[#This Row],Date],"yyyy-mm")</f>
        <v>0</v>
      </c>
    </row>
    <row r="988" spans="10:14">
      <c r="J988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88">
        <f>TEXT([[#This Row],Date],"yyyy-mm")</f>
        <v>0</v>
      </c>
    </row>
    <row r="989" spans="10:14">
      <c r="J989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89">
        <f>TEXT([[#This Row],Date],"yyyy-mm")</f>
        <v>0</v>
      </c>
    </row>
    <row r="990" spans="10:14">
      <c r="J990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90">
        <f>TEXT([[#This Row],Date],"yyyy-mm")</f>
        <v>0</v>
      </c>
    </row>
    <row r="991" spans="10:14">
      <c r="J991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91">
        <f>TEXT([[#This Row],Date],"yyyy-mm")</f>
        <v>0</v>
      </c>
    </row>
    <row r="992" spans="10:14">
      <c r="J992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92">
        <f>TEXT([[#This Row],Date],"yyyy-mm")</f>
        <v>0</v>
      </c>
    </row>
    <row r="993" spans="10:14">
      <c r="J993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93">
        <f>TEXT([[#This Row],Date],"yyyy-mm")</f>
        <v>0</v>
      </c>
    </row>
    <row r="994" spans="10:14">
      <c r="J994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94">
        <f>TEXT([[#This Row],Date],"yyyy-mm")</f>
        <v>0</v>
      </c>
    </row>
    <row r="995" spans="10:14">
      <c r="J995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95">
        <f>TEXT([[#This Row],Date],"yyyy-mm")</f>
        <v>0</v>
      </c>
    </row>
    <row r="996" spans="10:14">
      <c r="J996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96">
        <f>TEXT([[#This Row],Date],"yyyy-mm")</f>
        <v>0</v>
      </c>
    </row>
    <row r="997" spans="10:14">
      <c r="J997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97">
        <f>TEXT([[#This Row],Date],"yyyy-mm")</f>
        <v>0</v>
      </c>
    </row>
    <row r="998" spans="10:14">
      <c r="J998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98">
        <f>TEXT([[#This Row],Date],"yyyy-mm")</f>
        <v>0</v>
      </c>
    </row>
    <row r="999" spans="10:14">
      <c r="J999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999">
        <f>TEXT([[#This Row],Date],"yyyy-mm")</f>
        <v>0</v>
      </c>
    </row>
    <row r="1000" spans="10:14">
      <c r="J1000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000">
        <f>TEXT([[#This Row],Date],"yyyy-mm")</f>
        <v>0</v>
      </c>
    </row>
    <row r="1001" spans="10:14">
      <c r="J1001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001">
        <f>TEXT([[#This Row],Date],"yyyy-mm")</f>
        <v>0</v>
      </c>
    </row>
    <row r="1002" spans="10:14">
      <c r="J1002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002">
        <f>TEXT([[#This Row],Date],"yyyy-mm")</f>
        <v>0</v>
      </c>
    </row>
    <row r="1003" spans="10:14">
      <c r="J1003">
        <f>_xlfn.IF([[#This Row],Duration]="Full Day",8,_xlfn.IF([[#This Row],Duration]="Half Day",4,_xlfn.IF(_xlfn.AND([[#This Row],[Start Time]]&lt;&gt;"",[[#This Row],[End Time]]&lt;&gt;""),([[#This Row],[End Time]]-[[#This Row],[Start Time]])*24,0)))</f>
        <v>0</v>
      </c>
      <c r="N1003">
        <f>TEXT([[#This Row],Date],"yyyy-mm")</f>
        <v>0</v>
      </c>
    </row>
  </sheetData>
  <mergeCells count="1">
    <mergeCell ref="A1:N1"/>
  </mergeCells>
  <conditionalFormatting sqref="K4:K1003">
    <cfRule type="expression" dxfId="0" priority="1">
      <formula>$K4="Pending"</formula>
    </cfRule>
    <cfRule type="expression" dxfId="1" priority="2">
      <formula>$K4="Approved"</formula>
    </cfRule>
    <cfRule type="expression" dxfId="2" priority="3">
      <formula>$K4="Rejected"</formula>
    </cfRule>
  </conditionalFormatting>
  <conditionalFormatting sqref="L4:L1003">
    <cfRule type="expression" dxfId="3" priority="4">
      <formula>$L4="No"</formula>
    </cfRule>
  </conditionalFormatting>
  <dataValidations count="8">
    <dataValidation type="date" operator="greaterThanOrEqual" allowBlank="1" showInputMessage="1" showErrorMessage="1" sqref="B5:B1003">
      <formula1>1900-01-01</formula1>
    </dataValidation>
    <dataValidation type="list" allowBlank="1" showInputMessage="1" showErrorMessage="1" sqref="C5:C1003">
      <formula1>lst_employees</formula1>
    </dataValidation>
    <dataValidation type="list" allowBlank="1" showInputMessage="1" showErrorMessage="1" sqref="D5:D1003">
      <formula1>lst_departments</formula1>
    </dataValidation>
    <dataValidation type="list" allowBlank="1" showInputMessage="1" showErrorMessage="1" sqref="E5:E1003">
      <formula1>lst_shifts</formula1>
    </dataValidation>
    <dataValidation type="list" allowBlank="1" showInputMessage="1" showErrorMessage="1" sqref="F5:F1003">
      <formula1>lst_absence_types</formula1>
    </dataValidation>
    <dataValidation type="list" allowBlank="1" showInputMessage="1" showErrorMessage="1" sqref="G5:G1003">
      <formula1>lst_durations</formula1>
    </dataValidation>
    <dataValidation type="list" allowBlank="1" showInputMessage="1" showErrorMessage="1" sqref="K5:K1003">
      <formula1>lst_status</formula1>
    </dataValidation>
    <dataValidation type="list" allowBlank="1" showInputMessage="1" showErrorMessage="1" sqref="L5:L1003">
      <formula1>lst_yesno</formula1>
    </dataValidation>
  </dataValidations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>
  <dimension ref="A1:H103"/>
  <sheetViews>
    <sheetView showGridLines="0" workbookViewId="0"/>
  </sheetViews>
  <sheetFormatPr defaultRowHeight="15"/>
  <cols>
    <col min="1" max="1" width="30.7109375" customWidth="1"/>
    <col min="2" max="4" width="18.7109375" customWidth="1"/>
    <col min="6" max="8" width="18.7109375" customWidth="1"/>
  </cols>
  <sheetData>
    <row r="1" spans="1:8">
      <c r="A1" s="1" t="s">
        <v>74</v>
      </c>
      <c r="B1" s="1"/>
      <c r="C1" s="1"/>
      <c r="D1" s="1"/>
      <c r="E1" s="1"/>
      <c r="F1" s="1"/>
      <c r="G1" s="1"/>
      <c r="H1" s="1"/>
    </row>
    <row r="3" spans="1:8">
      <c r="A3" s="2" t="s">
        <v>26</v>
      </c>
      <c r="B3" s="4">
        <f>period_start</f>
        <v>0</v>
      </c>
      <c r="D3" s="2" t="s">
        <v>80</v>
      </c>
    </row>
    <row r="4" spans="1:8">
      <c r="A4" s="2" t="s">
        <v>27</v>
      </c>
      <c r="B4" s="4">
        <f>period_end</f>
        <v>0</v>
      </c>
      <c r="D4" s="6" t="s">
        <v>81</v>
      </c>
      <c r="E4" s="6" t="s">
        <v>82</v>
      </c>
      <c r="F4" s="6" t="s">
        <v>25</v>
      </c>
    </row>
    <row r="5" spans="1:8">
      <c r="D5" s="3" t="s">
        <v>2</v>
      </c>
      <c r="E5" s="3">
        <f>COUNTIFS(tbl_absences[Absence Type],D5,tbl_absences[Date],"&gt;="&amp;period_start,tbl_absences[Date],"&lt;="&amp;period_end)</f>
        <v>0</v>
      </c>
      <c r="F5" s="7">
        <f>SUMIFS(tbl_absences[Hours Absent],tbl_absences[Absence Type],D5,tbl_absences[Date],"&gt;="&amp;period_start,tbl_absences[Date],"&lt;="&amp;period_end)</f>
        <v>0</v>
      </c>
    </row>
    <row r="6" spans="1:8">
      <c r="A6" s="2" t="s">
        <v>75</v>
      </c>
      <c r="B6" s="3">
        <f>ROWS(tbl_absences[ID])</f>
        <v>0</v>
      </c>
      <c r="D6" s="3" t="s">
        <v>3</v>
      </c>
      <c r="E6" s="3">
        <f>COUNTIFS(tbl_absences[Absence Type],D6,tbl_absences[Date],"&gt;="&amp;period_start,tbl_absences[Date],"&lt;="&amp;period_end)</f>
        <v>0</v>
      </c>
      <c r="F6" s="7">
        <f>SUMIFS(tbl_absences[Hours Absent],tbl_absences[Absence Type],D6,tbl_absences[Date],"&gt;="&amp;period_start,tbl_absences[Date],"&lt;="&amp;period_end)</f>
        <v>0</v>
      </c>
    </row>
    <row r="7" spans="1:8">
      <c r="A7" s="2" t="s">
        <v>76</v>
      </c>
      <c r="B7" s="7">
        <f>SUMIFS(tbl_absences[Hours Absent],tbl_absences[Date],"&gt;="&amp;period_start,tbl_absences[Date],"&lt;="&amp;period_end)</f>
        <v>0</v>
      </c>
      <c r="D7" s="3" t="s">
        <v>4</v>
      </c>
      <c r="E7" s="3">
        <f>COUNTIFS(tbl_absences[Absence Type],D7,tbl_absences[Date],"&gt;="&amp;period_start,tbl_absences[Date],"&lt;="&amp;period_end)</f>
        <v>0</v>
      </c>
      <c r="F7" s="7">
        <f>SUMIFS(tbl_absences[Hours Absent],tbl_absences[Absence Type],D7,tbl_absences[Date],"&gt;="&amp;period_start,tbl_absences[Date],"&lt;="&amp;period_end)</f>
        <v>0</v>
      </c>
    </row>
    <row r="8" spans="1:8">
      <c r="A8" s="2" t="s">
        <v>77</v>
      </c>
      <c r="B8" s="3">
        <f>_xlfn.NETWORKDAYS.INTL(period_start,period_end,1)</f>
        <v>0</v>
      </c>
      <c r="D8" s="3" t="s">
        <v>5</v>
      </c>
      <c r="E8" s="3">
        <f>COUNTIFS(tbl_absences[Absence Type],D8,tbl_absences[Date],"&gt;="&amp;period_start,tbl_absences[Date],"&lt;="&amp;period_end)</f>
        <v>0</v>
      </c>
      <c r="F8" s="7">
        <f>SUMIFS(tbl_absences[Hours Absent],tbl_absences[Absence Type],D8,tbl_absences[Date],"&gt;="&amp;period_start,tbl_absences[Date],"&lt;="&amp;period_end)</f>
        <v>0</v>
      </c>
    </row>
    <row r="9" spans="1:8">
      <c r="A9" s="2" t="s">
        <v>78</v>
      </c>
      <c r="B9" s="3">
        <f>B8*8*COUNTA(tbl_employees[Employee])</f>
        <v>0</v>
      </c>
      <c r="D9" s="3" t="s">
        <v>6</v>
      </c>
      <c r="E9" s="3">
        <f>COUNTIFS(tbl_absences[Absence Type],D9,tbl_absences[Date],"&gt;="&amp;period_start,tbl_absences[Date],"&lt;="&amp;period_end)</f>
        <v>0</v>
      </c>
      <c r="F9" s="7">
        <f>SUMIFS(tbl_absences[Hours Absent],tbl_absences[Absence Type],D9,tbl_absences[Date],"&gt;="&amp;period_start,tbl_absences[Date],"&lt;="&amp;period_end)</f>
        <v>0</v>
      </c>
    </row>
    <row r="10" spans="1:8">
      <c r="A10" s="2" t="s">
        <v>79</v>
      </c>
      <c r="B10" s="8">
        <f>IFERROR(B7/B9,0)</f>
        <v>0</v>
      </c>
      <c r="D10" s="3" t="s">
        <v>7</v>
      </c>
      <c r="E10" s="3">
        <f>COUNTIFS(tbl_absences[Absence Type],D10,tbl_absences[Date],"&gt;="&amp;period_start,tbl_absences[Date],"&lt;="&amp;period_end)</f>
        <v>0</v>
      </c>
      <c r="F10" s="7">
        <f>SUMIFS(tbl_absences[Hours Absent],tbl_absences[Absence Type],D10,tbl_absences[Date],"&gt;="&amp;period_start,tbl_absences[Date],"&lt;="&amp;period_end)</f>
        <v>0</v>
      </c>
    </row>
    <row r="11" spans="1:8">
      <c r="D11" s="3" t="s">
        <v>8</v>
      </c>
      <c r="E11" s="3">
        <f>COUNTIFS(tbl_absences[Absence Type],D11,tbl_absences[Date],"&gt;="&amp;period_start,tbl_absences[Date],"&lt;="&amp;period_end)</f>
        <v>0</v>
      </c>
      <c r="F11" s="7">
        <f>SUMIFS(tbl_absences[Hours Absent],tbl_absences[Absence Type],D11,tbl_absences[Date],"&gt;="&amp;period_start,tbl_absences[Date],"&lt;="&amp;period_end)</f>
        <v>0</v>
      </c>
    </row>
    <row r="12" spans="1:8">
      <c r="D12" s="3" t="s">
        <v>9</v>
      </c>
      <c r="E12" s="3">
        <f>COUNTIFS(tbl_absences[Absence Type],D12,tbl_absences[Date],"&gt;="&amp;period_start,tbl_absences[Date],"&lt;="&amp;period_end)</f>
        <v>0</v>
      </c>
      <c r="F12" s="7">
        <f>SUMIFS(tbl_absences[Hours Absent],tbl_absences[Absence Type],D12,tbl_absences[Date],"&gt;="&amp;period_start,tbl_absences[Date],"&lt;="&amp;period_end)</f>
        <v>0</v>
      </c>
    </row>
    <row r="13" spans="1:8">
      <c r="D13" s="3" t="s">
        <v>10</v>
      </c>
      <c r="E13" s="3">
        <f>COUNTIFS(tbl_absences[Absence Type],D13,tbl_absences[Date],"&gt;="&amp;period_start,tbl_absences[Date],"&lt;="&amp;period_end)</f>
        <v>0</v>
      </c>
      <c r="F13" s="7">
        <f>SUMIFS(tbl_absences[Hours Absent],tbl_absences[Absence Type],D13,tbl_absences[Date],"&gt;="&amp;period_start,tbl_absences[Date],"&lt;="&amp;period_end)</f>
        <v>0</v>
      </c>
    </row>
    <row r="16" spans="1:8">
      <c r="A16" s="2" t="s">
        <v>83</v>
      </c>
    </row>
    <row r="17" spans="1:3">
      <c r="A17" s="6" t="s">
        <v>32</v>
      </c>
      <c r="B17" s="6" t="s">
        <v>82</v>
      </c>
      <c r="C17" s="6" t="s">
        <v>25</v>
      </c>
    </row>
    <row r="18" spans="1:3">
      <c r="A18" s="3">
        <f>IFERROR(INDEX(tbl_employees[Employee],1),"")</f>
        <v>0</v>
      </c>
      <c r="B18" s="3">
        <f>IF($A18&lt;&gt;"",COUNTIFS(tbl_absences[Employee],$A18,tbl_absences[Date],"&gt;="&amp;period_start,tbl_absences[Date],"&lt;="&amp;period_end),"")</f>
        <v>0</v>
      </c>
      <c r="C18" s="7">
        <f>IF($A18&lt;&gt;"",SUMIFS(tbl_absences[Hours Absent],tbl_absences[Employee],$A18,tbl_absences[Date],"&gt;="&amp;period_start,tbl_absences[Date],"&lt;="&amp;period_end),"")</f>
        <v>0</v>
      </c>
    </row>
    <row r="19" spans="1:3">
      <c r="A19" s="3">
        <f>IFERROR(INDEX(tbl_employees[Employee],2),"")</f>
        <v>0</v>
      </c>
      <c r="B19" s="3">
        <f>IF($A19&lt;&gt;"",COUNTIFS(tbl_absences[Employee],$A19,tbl_absences[Date],"&gt;="&amp;period_start,tbl_absences[Date],"&lt;="&amp;period_end),"")</f>
        <v>0</v>
      </c>
      <c r="C19" s="7">
        <f>IF($A19&lt;&gt;"",SUMIFS(tbl_absences[Hours Absent],tbl_absences[Employee],$A19,tbl_absences[Date],"&gt;="&amp;period_start,tbl_absences[Date],"&lt;="&amp;period_end),"")</f>
        <v>0</v>
      </c>
    </row>
    <row r="20" spans="1:3">
      <c r="A20" s="3">
        <f>IFERROR(INDEX(tbl_employees[Employee],3),"")</f>
        <v>0</v>
      </c>
      <c r="B20" s="3">
        <f>IF($A20&lt;&gt;"",COUNTIFS(tbl_absences[Employee],$A20,tbl_absences[Date],"&gt;="&amp;period_start,tbl_absences[Date],"&lt;="&amp;period_end),"")</f>
        <v>0</v>
      </c>
      <c r="C20" s="7">
        <f>IF($A20&lt;&gt;"",SUMIFS(tbl_absences[Hours Absent],tbl_absences[Employee],$A20,tbl_absences[Date],"&gt;="&amp;period_start,tbl_absences[Date],"&lt;="&amp;period_end),"")</f>
        <v>0</v>
      </c>
    </row>
    <row r="21" spans="1:3">
      <c r="A21" s="3">
        <f>IFERROR(INDEX(tbl_employees[Employee],4),"")</f>
        <v>0</v>
      </c>
      <c r="B21" s="3">
        <f>IF($A21&lt;&gt;"",COUNTIFS(tbl_absences[Employee],$A21,tbl_absences[Date],"&gt;="&amp;period_start,tbl_absences[Date],"&lt;="&amp;period_end),"")</f>
        <v>0</v>
      </c>
      <c r="C21" s="7">
        <f>IF($A21&lt;&gt;"",SUMIFS(tbl_absences[Hours Absent],tbl_absences[Employee],$A21,tbl_absences[Date],"&gt;="&amp;period_start,tbl_absences[Date],"&lt;="&amp;period_end),"")</f>
        <v>0</v>
      </c>
    </row>
    <row r="22" spans="1:3">
      <c r="A22" s="3">
        <f>IFERROR(INDEX(tbl_employees[Employee],5),"")</f>
        <v>0</v>
      </c>
      <c r="B22" s="3">
        <f>IF($A22&lt;&gt;"",COUNTIFS(tbl_absences[Employee],$A22,tbl_absences[Date],"&gt;="&amp;period_start,tbl_absences[Date],"&lt;="&amp;period_end),"")</f>
        <v>0</v>
      </c>
      <c r="C22" s="7">
        <f>IF($A22&lt;&gt;"",SUMIFS(tbl_absences[Hours Absent],tbl_absences[Employee],$A22,tbl_absences[Date],"&gt;="&amp;period_start,tbl_absences[Date],"&lt;="&amp;period_end),"")</f>
        <v>0</v>
      </c>
    </row>
    <row r="23" spans="1:3">
      <c r="A23" s="3">
        <f>IFERROR(INDEX(tbl_employees[Employee],6),"")</f>
        <v>0</v>
      </c>
      <c r="B23" s="3">
        <f>IF($A23&lt;&gt;"",COUNTIFS(tbl_absences[Employee],$A23,tbl_absences[Date],"&gt;="&amp;period_start,tbl_absences[Date],"&lt;="&amp;period_end),"")</f>
        <v>0</v>
      </c>
      <c r="C23" s="7">
        <f>IF($A23&lt;&gt;"",SUMIFS(tbl_absences[Hours Absent],tbl_absences[Employee],$A23,tbl_absences[Date],"&gt;="&amp;period_start,tbl_absences[Date],"&lt;="&amp;period_end),"")</f>
        <v>0</v>
      </c>
    </row>
    <row r="24" spans="1:3">
      <c r="A24" s="3">
        <f>IFERROR(INDEX(tbl_employees[Employee],7),"")</f>
        <v>0</v>
      </c>
      <c r="B24" s="3">
        <f>IF($A24&lt;&gt;"",COUNTIFS(tbl_absences[Employee],$A24,tbl_absences[Date],"&gt;="&amp;period_start,tbl_absences[Date],"&lt;="&amp;period_end),"")</f>
        <v>0</v>
      </c>
      <c r="C24" s="7">
        <f>IF($A24&lt;&gt;"",SUMIFS(tbl_absences[Hours Absent],tbl_absences[Employee],$A24,tbl_absences[Date],"&gt;="&amp;period_start,tbl_absences[Date],"&lt;="&amp;period_end),"")</f>
        <v>0</v>
      </c>
    </row>
    <row r="25" spans="1:3">
      <c r="A25" s="3">
        <f>IFERROR(INDEX(tbl_employees[Employee],8),"")</f>
        <v>0</v>
      </c>
      <c r="B25" s="3">
        <f>IF($A25&lt;&gt;"",COUNTIFS(tbl_absences[Employee],$A25,tbl_absences[Date],"&gt;="&amp;period_start,tbl_absences[Date],"&lt;="&amp;period_end),"")</f>
        <v>0</v>
      </c>
      <c r="C25" s="7">
        <f>IF($A25&lt;&gt;"",SUMIFS(tbl_absences[Hours Absent],tbl_absences[Employee],$A25,tbl_absences[Date],"&gt;="&amp;period_start,tbl_absences[Date],"&lt;="&amp;period_end),"")</f>
        <v>0</v>
      </c>
    </row>
    <row r="26" spans="1:3">
      <c r="A26" s="3">
        <f>IFERROR(INDEX(tbl_employees[Employee],9),"")</f>
        <v>0</v>
      </c>
      <c r="B26" s="3">
        <f>IF($A26&lt;&gt;"",COUNTIFS(tbl_absences[Employee],$A26,tbl_absences[Date],"&gt;="&amp;period_start,tbl_absences[Date],"&lt;="&amp;period_end),"")</f>
        <v>0</v>
      </c>
      <c r="C26" s="7">
        <f>IF($A26&lt;&gt;"",SUMIFS(tbl_absences[Hours Absent],tbl_absences[Employee],$A26,tbl_absences[Date],"&gt;="&amp;period_start,tbl_absences[Date],"&lt;="&amp;period_end),"")</f>
        <v>0</v>
      </c>
    </row>
    <row r="27" spans="1:3">
      <c r="A27" s="3">
        <f>IFERROR(INDEX(tbl_employees[Employee],10),"")</f>
        <v>0</v>
      </c>
      <c r="B27" s="3">
        <f>IF($A27&lt;&gt;"",COUNTIFS(tbl_absences[Employee],$A27,tbl_absences[Date],"&gt;="&amp;period_start,tbl_absences[Date],"&lt;="&amp;period_end),"")</f>
        <v>0</v>
      </c>
      <c r="C27" s="7">
        <f>IF($A27&lt;&gt;"",SUMIFS(tbl_absences[Hours Absent],tbl_absences[Employee],$A27,tbl_absences[Date],"&gt;="&amp;period_start,tbl_absences[Date],"&lt;="&amp;period_end),"")</f>
        <v>0</v>
      </c>
    </row>
    <row r="28" spans="1:3">
      <c r="A28" s="3">
        <f>IFERROR(INDEX(tbl_employees[Employee],11),"")</f>
        <v>0</v>
      </c>
      <c r="B28" s="3">
        <f>IF($A28&lt;&gt;"",COUNTIFS(tbl_absences[Employee],$A28,tbl_absences[Date],"&gt;="&amp;period_start,tbl_absences[Date],"&lt;="&amp;period_end),"")</f>
        <v>0</v>
      </c>
      <c r="C28" s="7">
        <f>IF($A28&lt;&gt;"",SUMIFS(tbl_absences[Hours Absent],tbl_absences[Employee],$A28,tbl_absences[Date],"&gt;="&amp;period_start,tbl_absences[Date],"&lt;="&amp;period_end),"")</f>
        <v>0</v>
      </c>
    </row>
    <row r="29" spans="1:3">
      <c r="A29" s="3">
        <f>IFERROR(INDEX(tbl_employees[Employee],12),"")</f>
        <v>0</v>
      </c>
      <c r="B29" s="3">
        <f>IF($A29&lt;&gt;"",COUNTIFS(tbl_absences[Employee],$A29,tbl_absences[Date],"&gt;="&amp;period_start,tbl_absences[Date],"&lt;="&amp;period_end),"")</f>
        <v>0</v>
      </c>
      <c r="C29" s="7">
        <f>IF($A29&lt;&gt;"",SUMIFS(tbl_absences[Hours Absent],tbl_absences[Employee],$A29,tbl_absences[Date],"&gt;="&amp;period_start,tbl_absences[Date],"&lt;="&amp;period_end),"")</f>
        <v>0</v>
      </c>
    </row>
    <row r="30" spans="1:3">
      <c r="A30" s="3">
        <f>IFERROR(INDEX(tbl_employees[Employee],13),"")</f>
        <v>0</v>
      </c>
      <c r="B30" s="3">
        <f>IF($A30&lt;&gt;"",COUNTIFS(tbl_absences[Employee],$A30,tbl_absences[Date],"&gt;="&amp;period_start,tbl_absences[Date],"&lt;="&amp;period_end),"")</f>
        <v>0</v>
      </c>
      <c r="C30" s="7">
        <f>IF($A30&lt;&gt;"",SUMIFS(tbl_absences[Hours Absent],tbl_absences[Employee],$A30,tbl_absences[Date],"&gt;="&amp;period_start,tbl_absences[Date],"&lt;="&amp;period_end),"")</f>
        <v>0</v>
      </c>
    </row>
    <row r="31" spans="1:3">
      <c r="A31" s="3">
        <f>IFERROR(INDEX(tbl_employees[Employee],14),"")</f>
        <v>0</v>
      </c>
      <c r="B31" s="3">
        <f>IF($A31&lt;&gt;"",COUNTIFS(tbl_absences[Employee],$A31,tbl_absences[Date],"&gt;="&amp;period_start,tbl_absences[Date],"&lt;="&amp;period_end),"")</f>
        <v>0</v>
      </c>
      <c r="C31" s="7">
        <f>IF($A31&lt;&gt;"",SUMIFS(tbl_absences[Hours Absent],tbl_absences[Employee],$A31,tbl_absences[Date],"&gt;="&amp;period_start,tbl_absences[Date],"&lt;="&amp;period_end),"")</f>
        <v>0</v>
      </c>
    </row>
    <row r="32" spans="1:3">
      <c r="A32" s="3">
        <f>IFERROR(INDEX(tbl_employees[Employee],15),"")</f>
        <v>0</v>
      </c>
      <c r="B32" s="3">
        <f>IF($A32&lt;&gt;"",COUNTIFS(tbl_absences[Employee],$A32,tbl_absences[Date],"&gt;="&amp;period_start,tbl_absences[Date],"&lt;="&amp;period_end),"")</f>
        <v>0</v>
      </c>
      <c r="C32" s="7">
        <f>IF($A32&lt;&gt;"",SUMIFS(tbl_absences[Hours Absent],tbl_absences[Employee],$A32,tbl_absences[Date],"&gt;="&amp;period_start,tbl_absences[Date],"&lt;="&amp;period_end),"")</f>
        <v>0</v>
      </c>
    </row>
    <row r="33" spans="1:3">
      <c r="A33" s="3">
        <f>IFERROR(INDEX(tbl_employees[Employee],16),"")</f>
        <v>0</v>
      </c>
      <c r="B33" s="3">
        <f>IF($A33&lt;&gt;"",COUNTIFS(tbl_absences[Employee],$A33,tbl_absences[Date],"&gt;="&amp;period_start,tbl_absences[Date],"&lt;="&amp;period_end),"")</f>
        <v>0</v>
      </c>
      <c r="C33" s="7">
        <f>IF($A33&lt;&gt;"",SUMIFS(tbl_absences[Hours Absent],tbl_absences[Employee],$A33,tbl_absences[Date],"&gt;="&amp;period_start,tbl_absences[Date],"&lt;="&amp;period_end),"")</f>
        <v>0</v>
      </c>
    </row>
    <row r="34" spans="1:3">
      <c r="A34" s="3">
        <f>IFERROR(INDEX(tbl_employees[Employee],17),"")</f>
        <v>0</v>
      </c>
      <c r="B34" s="3">
        <f>IF($A34&lt;&gt;"",COUNTIFS(tbl_absences[Employee],$A34,tbl_absences[Date],"&gt;="&amp;period_start,tbl_absences[Date],"&lt;="&amp;period_end),"")</f>
        <v>0</v>
      </c>
      <c r="C34" s="7">
        <f>IF($A34&lt;&gt;"",SUMIFS(tbl_absences[Hours Absent],tbl_absences[Employee],$A34,tbl_absences[Date],"&gt;="&amp;period_start,tbl_absences[Date],"&lt;="&amp;period_end),"")</f>
        <v>0</v>
      </c>
    </row>
    <row r="35" spans="1:3">
      <c r="A35" s="3">
        <f>IFERROR(INDEX(tbl_employees[Employee],18),"")</f>
        <v>0</v>
      </c>
      <c r="B35" s="3">
        <f>IF($A35&lt;&gt;"",COUNTIFS(tbl_absences[Employee],$A35,tbl_absences[Date],"&gt;="&amp;period_start,tbl_absences[Date],"&lt;="&amp;period_end),"")</f>
        <v>0</v>
      </c>
      <c r="C35" s="7">
        <f>IF($A35&lt;&gt;"",SUMIFS(tbl_absences[Hours Absent],tbl_absences[Employee],$A35,tbl_absences[Date],"&gt;="&amp;period_start,tbl_absences[Date],"&lt;="&amp;period_end),"")</f>
        <v>0</v>
      </c>
    </row>
    <row r="36" spans="1:3">
      <c r="A36" s="3">
        <f>IFERROR(INDEX(tbl_employees[Employee],19),"")</f>
        <v>0</v>
      </c>
      <c r="B36" s="3">
        <f>IF($A36&lt;&gt;"",COUNTIFS(tbl_absences[Employee],$A36,tbl_absences[Date],"&gt;="&amp;period_start,tbl_absences[Date],"&lt;="&amp;period_end),"")</f>
        <v>0</v>
      </c>
      <c r="C36" s="7">
        <f>IF($A36&lt;&gt;"",SUMIFS(tbl_absences[Hours Absent],tbl_absences[Employee],$A36,tbl_absences[Date],"&gt;="&amp;period_start,tbl_absences[Date],"&lt;="&amp;period_end),"")</f>
        <v>0</v>
      </c>
    </row>
    <row r="37" spans="1:3">
      <c r="A37" s="3">
        <f>IFERROR(INDEX(tbl_employees[Employee],20),"")</f>
        <v>0</v>
      </c>
      <c r="B37" s="3">
        <f>IF($A37&lt;&gt;"",COUNTIFS(tbl_absences[Employee],$A37,tbl_absences[Date],"&gt;="&amp;period_start,tbl_absences[Date],"&lt;="&amp;period_end),"")</f>
        <v>0</v>
      </c>
      <c r="C37" s="7">
        <f>IF($A37&lt;&gt;"",SUMIFS(tbl_absences[Hours Absent],tbl_absences[Employee],$A37,tbl_absences[Date],"&gt;="&amp;period_start,tbl_absences[Date],"&lt;="&amp;period_end),"")</f>
        <v>0</v>
      </c>
    </row>
    <row r="38" spans="1:3">
      <c r="A38" s="3">
        <f>IFERROR(INDEX(tbl_employees[Employee],21),"")</f>
        <v>0</v>
      </c>
      <c r="B38" s="3">
        <f>IF($A38&lt;&gt;"",COUNTIFS(tbl_absences[Employee],$A38,tbl_absences[Date],"&gt;="&amp;period_start,tbl_absences[Date],"&lt;="&amp;period_end),"")</f>
        <v>0</v>
      </c>
      <c r="C38" s="7">
        <f>IF($A38&lt;&gt;"",SUMIFS(tbl_absences[Hours Absent],tbl_absences[Employee],$A38,tbl_absences[Date],"&gt;="&amp;period_start,tbl_absences[Date],"&lt;="&amp;period_end),"")</f>
        <v>0</v>
      </c>
    </row>
    <row r="39" spans="1:3">
      <c r="A39" s="3">
        <f>IFERROR(INDEX(tbl_employees[Employee],22),"")</f>
        <v>0</v>
      </c>
      <c r="B39" s="3">
        <f>IF($A39&lt;&gt;"",COUNTIFS(tbl_absences[Employee],$A39,tbl_absences[Date],"&gt;="&amp;period_start,tbl_absences[Date],"&lt;="&amp;period_end),"")</f>
        <v>0</v>
      </c>
      <c r="C39" s="7">
        <f>IF($A39&lt;&gt;"",SUMIFS(tbl_absences[Hours Absent],tbl_absences[Employee],$A39,tbl_absences[Date],"&gt;="&amp;period_start,tbl_absences[Date],"&lt;="&amp;period_end),"")</f>
        <v>0</v>
      </c>
    </row>
    <row r="40" spans="1:3">
      <c r="A40" s="3">
        <f>IFERROR(INDEX(tbl_employees[Employee],23),"")</f>
        <v>0</v>
      </c>
      <c r="B40" s="3">
        <f>IF($A40&lt;&gt;"",COUNTIFS(tbl_absences[Employee],$A40,tbl_absences[Date],"&gt;="&amp;period_start,tbl_absences[Date],"&lt;="&amp;period_end),"")</f>
        <v>0</v>
      </c>
      <c r="C40" s="7">
        <f>IF($A40&lt;&gt;"",SUMIFS(tbl_absences[Hours Absent],tbl_absences[Employee],$A40,tbl_absences[Date],"&gt;="&amp;period_start,tbl_absences[Date],"&lt;="&amp;period_end),"")</f>
        <v>0</v>
      </c>
    </row>
    <row r="41" spans="1:3">
      <c r="A41" s="3">
        <f>IFERROR(INDEX(tbl_employees[Employee],24),"")</f>
        <v>0</v>
      </c>
      <c r="B41" s="3">
        <f>IF($A41&lt;&gt;"",COUNTIFS(tbl_absences[Employee],$A41,tbl_absences[Date],"&gt;="&amp;period_start,tbl_absences[Date],"&lt;="&amp;period_end),"")</f>
        <v>0</v>
      </c>
      <c r="C41" s="7">
        <f>IF($A41&lt;&gt;"",SUMIFS(tbl_absences[Hours Absent],tbl_absences[Employee],$A41,tbl_absences[Date],"&gt;="&amp;period_start,tbl_absences[Date],"&lt;="&amp;period_end),"")</f>
        <v>0</v>
      </c>
    </row>
    <row r="42" spans="1:3">
      <c r="A42" s="3">
        <f>IFERROR(INDEX(tbl_employees[Employee],25),"")</f>
        <v>0</v>
      </c>
      <c r="B42" s="3">
        <f>IF($A42&lt;&gt;"",COUNTIFS(tbl_absences[Employee],$A42,tbl_absences[Date],"&gt;="&amp;period_start,tbl_absences[Date],"&lt;="&amp;period_end),"")</f>
        <v>0</v>
      </c>
      <c r="C42" s="7">
        <f>IF($A42&lt;&gt;"",SUMIFS(tbl_absences[Hours Absent],tbl_absences[Employee],$A42,tbl_absences[Date],"&gt;="&amp;period_start,tbl_absences[Date],"&lt;="&amp;period_end),"")</f>
        <v>0</v>
      </c>
    </row>
    <row r="43" spans="1:3">
      <c r="A43" s="3">
        <f>IFERROR(INDEX(tbl_employees[Employee],26),"")</f>
        <v>0</v>
      </c>
      <c r="B43" s="3">
        <f>IF($A43&lt;&gt;"",COUNTIFS(tbl_absences[Employee],$A43,tbl_absences[Date],"&gt;="&amp;period_start,tbl_absences[Date],"&lt;="&amp;period_end),"")</f>
        <v>0</v>
      </c>
      <c r="C43" s="7">
        <f>IF($A43&lt;&gt;"",SUMIFS(tbl_absences[Hours Absent],tbl_absences[Employee],$A43,tbl_absences[Date],"&gt;="&amp;period_start,tbl_absences[Date],"&lt;="&amp;period_end),"")</f>
        <v>0</v>
      </c>
    </row>
    <row r="44" spans="1:3">
      <c r="A44" s="3">
        <f>IFERROR(INDEX(tbl_employees[Employee],27),"")</f>
        <v>0</v>
      </c>
      <c r="B44" s="3">
        <f>IF($A44&lt;&gt;"",COUNTIFS(tbl_absences[Employee],$A44,tbl_absences[Date],"&gt;="&amp;period_start,tbl_absences[Date],"&lt;="&amp;period_end),"")</f>
        <v>0</v>
      </c>
      <c r="C44" s="7">
        <f>IF($A44&lt;&gt;"",SUMIFS(tbl_absences[Hours Absent],tbl_absences[Employee],$A44,tbl_absences[Date],"&gt;="&amp;period_start,tbl_absences[Date],"&lt;="&amp;period_end),"")</f>
        <v>0</v>
      </c>
    </row>
    <row r="45" spans="1:3">
      <c r="A45" s="3">
        <f>IFERROR(INDEX(tbl_employees[Employee],28),"")</f>
        <v>0</v>
      </c>
      <c r="B45" s="3">
        <f>IF($A45&lt;&gt;"",COUNTIFS(tbl_absences[Employee],$A45,tbl_absences[Date],"&gt;="&amp;period_start,tbl_absences[Date],"&lt;="&amp;period_end),"")</f>
        <v>0</v>
      </c>
      <c r="C45" s="7">
        <f>IF($A45&lt;&gt;"",SUMIFS(tbl_absences[Hours Absent],tbl_absences[Employee],$A45,tbl_absences[Date],"&gt;="&amp;period_start,tbl_absences[Date],"&lt;="&amp;period_end),"")</f>
        <v>0</v>
      </c>
    </row>
    <row r="46" spans="1:3">
      <c r="A46" s="3">
        <f>IFERROR(INDEX(tbl_employees[Employee],29),"")</f>
        <v>0</v>
      </c>
      <c r="B46" s="3">
        <f>IF($A46&lt;&gt;"",COUNTIFS(tbl_absences[Employee],$A46,tbl_absences[Date],"&gt;="&amp;period_start,tbl_absences[Date],"&lt;="&amp;period_end),"")</f>
        <v>0</v>
      </c>
      <c r="C46" s="7">
        <f>IF($A46&lt;&gt;"",SUMIFS(tbl_absences[Hours Absent],tbl_absences[Employee],$A46,tbl_absences[Date],"&gt;="&amp;period_start,tbl_absences[Date],"&lt;="&amp;period_end),"")</f>
        <v>0</v>
      </c>
    </row>
    <row r="47" spans="1:3">
      <c r="A47" s="3">
        <f>IFERROR(INDEX(tbl_employees[Employee],30),"")</f>
        <v>0</v>
      </c>
      <c r="B47" s="3">
        <f>IF($A47&lt;&gt;"",COUNTIFS(tbl_absences[Employee],$A47,tbl_absences[Date],"&gt;="&amp;period_start,tbl_absences[Date],"&lt;="&amp;period_end),"")</f>
        <v>0</v>
      </c>
      <c r="C47" s="7">
        <f>IF($A47&lt;&gt;"",SUMIFS(tbl_absences[Hours Absent],tbl_absences[Employee],$A47,tbl_absences[Date],"&gt;="&amp;period_start,tbl_absences[Date],"&lt;="&amp;period_end),"")</f>
        <v>0</v>
      </c>
    </row>
    <row r="48" spans="1:3">
      <c r="A48" s="3">
        <f>IFERROR(INDEX(tbl_employees[Employee],31),"")</f>
        <v>0</v>
      </c>
      <c r="B48" s="3">
        <f>IF($A48&lt;&gt;"",COUNTIFS(tbl_absences[Employee],$A48,tbl_absences[Date],"&gt;="&amp;period_start,tbl_absences[Date],"&lt;="&amp;period_end),"")</f>
        <v>0</v>
      </c>
      <c r="C48" s="7">
        <f>IF($A48&lt;&gt;"",SUMIFS(tbl_absences[Hours Absent],tbl_absences[Employee],$A48,tbl_absences[Date],"&gt;="&amp;period_start,tbl_absences[Date],"&lt;="&amp;period_end),"")</f>
        <v>0</v>
      </c>
    </row>
    <row r="49" spans="1:3">
      <c r="A49" s="3">
        <f>IFERROR(INDEX(tbl_employees[Employee],32),"")</f>
        <v>0</v>
      </c>
      <c r="B49" s="3">
        <f>IF($A49&lt;&gt;"",COUNTIFS(tbl_absences[Employee],$A49,tbl_absences[Date],"&gt;="&amp;period_start,tbl_absences[Date],"&lt;="&amp;period_end),"")</f>
        <v>0</v>
      </c>
      <c r="C49" s="7">
        <f>IF($A49&lt;&gt;"",SUMIFS(tbl_absences[Hours Absent],tbl_absences[Employee],$A49,tbl_absences[Date],"&gt;="&amp;period_start,tbl_absences[Date],"&lt;="&amp;period_end),"")</f>
        <v>0</v>
      </c>
    </row>
    <row r="50" spans="1:3">
      <c r="A50" s="3">
        <f>IFERROR(INDEX(tbl_employees[Employee],33),"")</f>
        <v>0</v>
      </c>
      <c r="B50" s="3">
        <f>IF($A50&lt;&gt;"",COUNTIFS(tbl_absences[Employee],$A50,tbl_absences[Date],"&gt;="&amp;period_start,tbl_absences[Date],"&lt;="&amp;period_end),"")</f>
        <v>0</v>
      </c>
      <c r="C50" s="7">
        <f>IF($A50&lt;&gt;"",SUMIFS(tbl_absences[Hours Absent],tbl_absences[Employee],$A50,tbl_absences[Date],"&gt;="&amp;period_start,tbl_absences[Date],"&lt;="&amp;period_end),"")</f>
        <v>0</v>
      </c>
    </row>
    <row r="51" spans="1:3">
      <c r="A51" s="3">
        <f>IFERROR(INDEX(tbl_employees[Employee],34),"")</f>
        <v>0</v>
      </c>
      <c r="B51" s="3">
        <f>IF($A51&lt;&gt;"",COUNTIFS(tbl_absences[Employee],$A51,tbl_absences[Date],"&gt;="&amp;period_start,tbl_absences[Date],"&lt;="&amp;period_end),"")</f>
        <v>0</v>
      </c>
      <c r="C51" s="7">
        <f>IF($A51&lt;&gt;"",SUMIFS(tbl_absences[Hours Absent],tbl_absences[Employee],$A51,tbl_absences[Date],"&gt;="&amp;period_start,tbl_absences[Date],"&lt;="&amp;period_end),"")</f>
        <v>0</v>
      </c>
    </row>
    <row r="52" spans="1:3">
      <c r="A52" s="3">
        <f>IFERROR(INDEX(tbl_employees[Employee],35),"")</f>
        <v>0</v>
      </c>
      <c r="B52" s="3">
        <f>IF($A52&lt;&gt;"",COUNTIFS(tbl_absences[Employee],$A52,tbl_absences[Date],"&gt;="&amp;period_start,tbl_absences[Date],"&lt;="&amp;period_end),"")</f>
        <v>0</v>
      </c>
      <c r="C52" s="7">
        <f>IF($A52&lt;&gt;"",SUMIFS(tbl_absences[Hours Absent],tbl_absences[Employee],$A52,tbl_absences[Date],"&gt;="&amp;period_start,tbl_absences[Date],"&lt;="&amp;period_end),"")</f>
        <v>0</v>
      </c>
    </row>
    <row r="53" spans="1:3">
      <c r="A53" s="3">
        <f>IFERROR(INDEX(tbl_employees[Employee],36),"")</f>
        <v>0</v>
      </c>
      <c r="B53" s="3">
        <f>IF($A53&lt;&gt;"",COUNTIFS(tbl_absences[Employee],$A53,tbl_absences[Date],"&gt;="&amp;period_start,tbl_absences[Date],"&lt;="&amp;period_end),"")</f>
        <v>0</v>
      </c>
      <c r="C53" s="7">
        <f>IF($A53&lt;&gt;"",SUMIFS(tbl_absences[Hours Absent],tbl_absences[Employee],$A53,tbl_absences[Date],"&gt;="&amp;period_start,tbl_absences[Date],"&lt;="&amp;period_end),"")</f>
        <v>0</v>
      </c>
    </row>
    <row r="54" spans="1:3">
      <c r="A54" s="3">
        <f>IFERROR(INDEX(tbl_employees[Employee],37),"")</f>
        <v>0</v>
      </c>
      <c r="B54" s="3">
        <f>IF($A54&lt;&gt;"",COUNTIFS(tbl_absences[Employee],$A54,tbl_absences[Date],"&gt;="&amp;period_start,tbl_absences[Date],"&lt;="&amp;period_end),"")</f>
        <v>0</v>
      </c>
      <c r="C54" s="7">
        <f>IF($A54&lt;&gt;"",SUMIFS(tbl_absences[Hours Absent],tbl_absences[Employee],$A54,tbl_absences[Date],"&gt;="&amp;period_start,tbl_absences[Date],"&lt;="&amp;period_end),"")</f>
        <v>0</v>
      </c>
    </row>
    <row r="55" spans="1:3">
      <c r="A55" s="3">
        <f>IFERROR(INDEX(tbl_employees[Employee],38),"")</f>
        <v>0</v>
      </c>
      <c r="B55" s="3">
        <f>IF($A55&lt;&gt;"",COUNTIFS(tbl_absences[Employee],$A55,tbl_absences[Date],"&gt;="&amp;period_start,tbl_absences[Date],"&lt;="&amp;period_end),"")</f>
        <v>0</v>
      </c>
      <c r="C55" s="7">
        <f>IF($A55&lt;&gt;"",SUMIFS(tbl_absences[Hours Absent],tbl_absences[Employee],$A55,tbl_absences[Date],"&gt;="&amp;period_start,tbl_absences[Date],"&lt;="&amp;period_end),"")</f>
        <v>0</v>
      </c>
    </row>
    <row r="56" spans="1:3">
      <c r="A56" s="3">
        <f>IFERROR(INDEX(tbl_employees[Employee],39),"")</f>
        <v>0</v>
      </c>
      <c r="B56" s="3">
        <f>IF($A56&lt;&gt;"",COUNTIFS(tbl_absences[Employee],$A56,tbl_absences[Date],"&gt;="&amp;period_start,tbl_absences[Date],"&lt;="&amp;period_end),"")</f>
        <v>0</v>
      </c>
      <c r="C56" s="7">
        <f>IF($A56&lt;&gt;"",SUMIFS(tbl_absences[Hours Absent],tbl_absences[Employee],$A56,tbl_absences[Date],"&gt;="&amp;period_start,tbl_absences[Date],"&lt;="&amp;period_end),"")</f>
        <v>0</v>
      </c>
    </row>
    <row r="57" spans="1:3">
      <c r="A57" s="3">
        <f>IFERROR(INDEX(tbl_employees[Employee],40),"")</f>
        <v>0</v>
      </c>
      <c r="B57" s="3">
        <f>IF($A57&lt;&gt;"",COUNTIFS(tbl_absences[Employee],$A57,tbl_absences[Date],"&gt;="&amp;period_start,tbl_absences[Date],"&lt;="&amp;period_end),"")</f>
        <v>0</v>
      </c>
      <c r="C57" s="7">
        <f>IF($A57&lt;&gt;"",SUMIFS(tbl_absences[Hours Absent],tbl_absences[Employee],$A57,tbl_absences[Date],"&gt;="&amp;period_start,tbl_absences[Date],"&lt;="&amp;period_end),"")</f>
        <v>0</v>
      </c>
    </row>
    <row r="58" spans="1:3">
      <c r="A58" s="3">
        <f>IFERROR(INDEX(tbl_employees[Employee],41),"")</f>
        <v>0</v>
      </c>
      <c r="B58" s="3">
        <f>IF($A58&lt;&gt;"",COUNTIFS(tbl_absences[Employee],$A58,tbl_absences[Date],"&gt;="&amp;period_start,tbl_absences[Date],"&lt;="&amp;period_end),"")</f>
        <v>0</v>
      </c>
      <c r="C58" s="7">
        <f>IF($A58&lt;&gt;"",SUMIFS(tbl_absences[Hours Absent],tbl_absences[Employee],$A58,tbl_absences[Date],"&gt;="&amp;period_start,tbl_absences[Date],"&lt;="&amp;period_end),"")</f>
        <v>0</v>
      </c>
    </row>
    <row r="59" spans="1:3">
      <c r="A59" s="3">
        <f>IFERROR(INDEX(tbl_employees[Employee],42),"")</f>
        <v>0</v>
      </c>
      <c r="B59" s="3">
        <f>IF($A59&lt;&gt;"",COUNTIFS(tbl_absences[Employee],$A59,tbl_absences[Date],"&gt;="&amp;period_start,tbl_absences[Date],"&lt;="&amp;period_end),"")</f>
        <v>0</v>
      </c>
      <c r="C59" s="7">
        <f>IF($A59&lt;&gt;"",SUMIFS(tbl_absences[Hours Absent],tbl_absences[Employee],$A59,tbl_absences[Date],"&gt;="&amp;period_start,tbl_absences[Date],"&lt;="&amp;period_end),"")</f>
        <v>0</v>
      </c>
    </row>
    <row r="60" spans="1:3">
      <c r="A60" s="3">
        <f>IFERROR(INDEX(tbl_employees[Employee],43),"")</f>
        <v>0</v>
      </c>
      <c r="B60" s="3">
        <f>IF($A60&lt;&gt;"",COUNTIFS(tbl_absences[Employee],$A60,tbl_absences[Date],"&gt;="&amp;period_start,tbl_absences[Date],"&lt;="&amp;period_end),"")</f>
        <v>0</v>
      </c>
      <c r="C60" s="7">
        <f>IF($A60&lt;&gt;"",SUMIFS(tbl_absences[Hours Absent],tbl_absences[Employee],$A60,tbl_absences[Date],"&gt;="&amp;period_start,tbl_absences[Date],"&lt;="&amp;period_end),"")</f>
        <v>0</v>
      </c>
    </row>
    <row r="61" spans="1:3">
      <c r="A61" s="3">
        <f>IFERROR(INDEX(tbl_employees[Employee],44),"")</f>
        <v>0</v>
      </c>
      <c r="B61" s="3">
        <f>IF($A61&lt;&gt;"",COUNTIFS(tbl_absences[Employee],$A61,tbl_absences[Date],"&gt;="&amp;period_start,tbl_absences[Date],"&lt;="&amp;period_end),"")</f>
        <v>0</v>
      </c>
      <c r="C61" s="7">
        <f>IF($A61&lt;&gt;"",SUMIFS(tbl_absences[Hours Absent],tbl_absences[Employee],$A61,tbl_absences[Date],"&gt;="&amp;period_start,tbl_absences[Date],"&lt;="&amp;period_end),"")</f>
        <v>0</v>
      </c>
    </row>
    <row r="62" spans="1:3">
      <c r="A62" s="3">
        <f>IFERROR(INDEX(tbl_employees[Employee],45),"")</f>
        <v>0</v>
      </c>
      <c r="B62" s="3">
        <f>IF($A62&lt;&gt;"",COUNTIFS(tbl_absences[Employee],$A62,tbl_absences[Date],"&gt;="&amp;period_start,tbl_absences[Date],"&lt;="&amp;period_end),"")</f>
        <v>0</v>
      </c>
      <c r="C62" s="7">
        <f>IF($A62&lt;&gt;"",SUMIFS(tbl_absences[Hours Absent],tbl_absences[Employee],$A62,tbl_absences[Date],"&gt;="&amp;period_start,tbl_absences[Date],"&lt;="&amp;period_end),"")</f>
        <v>0</v>
      </c>
    </row>
    <row r="63" spans="1:3">
      <c r="A63" s="3">
        <f>IFERROR(INDEX(tbl_employees[Employee],46),"")</f>
        <v>0</v>
      </c>
      <c r="B63" s="3">
        <f>IF($A63&lt;&gt;"",COUNTIFS(tbl_absences[Employee],$A63,tbl_absences[Date],"&gt;="&amp;period_start,tbl_absences[Date],"&lt;="&amp;period_end),"")</f>
        <v>0</v>
      </c>
      <c r="C63" s="7">
        <f>IF($A63&lt;&gt;"",SUMIFS(tbl_absences[Hours Absent],tbl_absences[Employee],$A63,tbl_absences[Date],"&gt;="&amp;period_start,tbl_absences[Date],"&lt;="&amp;period_end),"")</f>
        <v>0</v>
      </c>
    </row>
    <row r="64" spans="1:3">
      <c r="A64" s="3">
        <f>IFERROR(INDEX(tbl_employees[Employee],47),"")</f>
        <v>0</v>
      </c>
      <c r="B64" s="3">
        <f>IF($A64&lt;&gt;"",COUNTIFS(tbl_absences[Employee],$A64,tbl_absences[Date],"&gt;="&amp;period_start,tbl_absences[Date],"&lt;="&amp;period_end),"")</f>
        <v>0</v>
      </c>
      <c r="C64" s="7">
        <f>IF($A64&lt;&gt;"",SUMIFS(tbl_absences[Hours Absent],tbl_absences[Employee],$A64,tbl_absences[Date],"&gt;="&amp;period_start,tbl_absences[Date],"&lt;="&amp;period_end),"")</f>
        <v>0</v>
      </c>
    </row>
    <row r="65" spans="1:3">
      <c r="A65" s="3">
        <f>IFERROR(INDEX(tbl_employees[Employee],48),"")</f>
        <v>0</v>
      </c>
      <c r="B65" s="3">
        <f>IF($A65&lt;&gt;"",COUNTIFS(tbl_absences[Employee],$A65,tbl_absences[Date],"&gt;="&amp;period_start,tbl_absences[Date],"&lt;="&amp;period_end),"")</f>
        <v>0</v>
      </c>
      <c r="C65" s="7">
        <f>IF($A65&lt;&gt;"",SUMIFS(tbl_absences[Hours Absent],tbl_absences[Employee],$A65,tbl_absences[Date],"&gt;="&amp;period_start,tbl_absences[Date],"&lt;="&amp;period_end),"")</f>
        <v>0</v>
      </c>
    </row>
    <row r="66" spans="1:3">
      <c r="A66" s="3">
        <f>IFERROR(INDEX(tbl_employees[Employee],49),"")</f>
        <v>0</v>
      </c>
      <c r="B66" s="3">
        <f>IF($A66&lt;&gt;"",COUNTIFS(tbl_absences[Employee],$A66,tbl_absences[Date],"&gt;="&amp;period_start,tbl_absences[Date],"&lt;="&amp;period_end),"")</f>
        <v>0</v>
      </c>
      <c r="C66" s="7">
        <f>IF($A66&lt;&gt;"",SUMIFS(tbl_absences[Hours Absent],tbl_absences[Employee],$A66,tbl_absences[Date],"&gt;="&amp;period_start,tbl_absences[Date],"&lt;="&amp;period_end),"")</f>
        <v>0</v>
      </c>
    </row>
    <row r="67" spans="1:3">
      <c r="A67" s="3">
        <f>IFERROR(INDEX(tbl_employees[Employee],50),"")</f>
        <v>0</v>
      </c>
      <c r="B67" s="3">
        <f>IF($A67&lt;&gt;"",COUNTIFS(tbl_absences[Employee],$A67,tbl_absences[Date],"&gt;="&amp;period_start,tbl_absences[Date],"&lt;="&amp;period_end),"")</f>
        <v>0</v>
      </c>
      <c r="C67" s="7">
        <f>IF($A67&lt;&gt;"",SUMIFS(tbl_absences[Hours Absent],tbl_absences[Employee],$A67,tbl_absences[Date],"&gt;="&amp;period_start,tbl_absences[Date],"&lt;="&amp;period_end),"")</f>
        <v>0</v>
      </c>
    </row>
    <row r="71" spans="1:3">
      <c r="A71" s="2" t="s">
        <v>84</v>
      </c>
    </row>
    <row r="72" spans="1:3">
      <c r="A72" s="6" t="s">
        <v>59</v>
      </c>
      <c r="B72" s="6" t="s">
        <v>85</v>
      </c>
    </row>
    <row r="73" spans="1:3">
      <c r="A73" s="4">
        <f>period_start+0</f>
        <v>0</v>
      </c>
      <c r="B73" s="7">
        <f>SUMIFS(tbl_absences[Hours Absent],tbl_absences[Date],$A73)</f>
        <v>0</v>
      </c>
    </row>
    <row r="74" spans="1:3">
      <c r="A74" s="4">
        <f>period_start+1</f>
        <v>0</v>
      </c>
      <c r="B74" s="7">
        <f>SUMIFS(tbl_absences[Hours Absent],tbl_absences[Date],$A74)</f>
        <v>0</v>
      </c>
    </row>
    <row r="75" spans="1:3">
      <c r="A75" s="4">
        <f>period_start+2</f>
        <v>0</v>
      </c>
      <c r="B75" s="7">
        <f>SUMIFS(tbl_absences[Hours Absent],tbl_absences[Date],$A75)</f>
        <v>0</v>
      </c>
    </row>
    <row r="76" spans="1:3">
      <c r="A76" s="4">
        <f>period_start+3</f>
        <v>0</v>
      </c>
      <c r="B76" s="7">
        <f>SUMIFS(tbl_absences[Hours Absent],tbl_absences[Date],$A76)</f>
        <v>0</v>
      </c>
    </row>
    <row r="77" spans="1:3">
      <c r="A77" s="4">
        <f>period_start+4</f>
        <v>0</v>
      </c>
      <c r="B77" s="7">
        <f>SUMIFS(tbl_absences[Hours Absent],tbl_absences[Date],$A77)</f>
        <v>0</v>
      </c>
    </row>
    <row r="78" spans="1:3">
      <c r="A78" s="4">
        <f>period_start+5</f>
        <v>0</v>
      </c>
      <c r="B78" s="7">
        <f>SUMIFS(tbl_absences[Hours Absent],tbl_absences[Date],$A78)</f>
        <v>0</v>
      </c>
    </row>
    <row r="79" spans="1:3">
      <c r="A79" s="4">
        <f>period_start+6</f>
        <v>0</v>
      </c>
      <c r="B79" s="7">
        <f>SUMIFS(tbl_absences[Hours Absent],tbl_absences[Date],$A79)</f>
        <v>0</v>
      </c>
    </row>
    <row r="80" spans="1:3">
      <c r="A80" s="4">
        <f>period_start+7</f>
        <v>0</v>
      </c>
      <c r="B80" s="7">
        <f>SUMIFS(tbl_absences[Hours Absent],tbl_absences[Date],$A80)</f>
        <v>0</v>
      </c>
    </row>
    <row r="81" spans="1:2">
      <c r="A81" s="4">
        <f>period_start+8</f>
        <v>0</v>
      </c>
      <c r="B81" s="7">
        <f>SUMIFS(tbl_absences[Hours Absent],tbl_absences[Date],$A81)</f>
        <v>0</v>
      </c>
    </row>
    <row r="82" spans="1:2">
      <c r="A82" s="4">
        <f>period_start+9</f>
        <v>0</v>
      </c>
      <c r="B82" s="7">
        <f>SUMIFS(tbl_absences[Hours Absent],tbl_absences[Date],$A82)</f>
        <v>0</v>
      </c>
    </row>
    <row r="83" spans="1:2">
      <c r="A83" s="4">
        <f>period_start+10</f>
        <v>0</v>
      </c>
      <c r="B83" s="7">
        <f>SUMIFS(tbl_absences[Hours Absent],tbl_absences[Date],$A83)</f>
        <v>0</v>
      </c>
    </row>
    <row r="84" spans="1:2">
      <c r="A84" s="4">
        <f>period_start+11</f>
        <v>0</v>
      </c>
      <c r="B84" s="7">
        <f>SUMIFS(tbl_absences[Hours Absent],tbl_absences[Date],$A84)</f>
        <v>0</v>
      </c>
    </row>
    <row r="85" spans="1:2">
      <c r="A85" s="4">
        <f>period_start+12</f>
        <v>0</v>
      </c>
      <c r="B85" s="7">
        <f>SUMIFS(tbl_absences[Hours Absent],tbl_absences[Date],$A85)</f>
        <v>0</v>
      </c>
    </row>
    <row r="86" spans="1:2">
      <c r="A86" s="4">
        <f>period_start+13</f>
        <v>0</v>
      </c>
      <c r="B86" s="7">
        <f>SUMIFS(tbl_absences[Hours Absent],tbl_absences[Date],$A86)</f>
        <v>0</v>
      </c>
    </row>
    <row r="87" spans="1:2">
      <c r="A87" s="4">
        <f>period_start+14</f>
        <v>0</v>
      </c>
      <c r="B87" s="7">
        <f>SUMIFS(tbl_absences[Hours Absent],tbl_absences[Date],$A87)</f>
        <v>0</v>
      </c>
    </row>
    <row r="88" spans="1:2">
      <c r="A88" s="4">
        <f>period_start+15</f>
        <v>0</v>
      </c>
      <c r="B88" s="7">
        <f>SUMIFS(tbl_absences[Hours Absent],tbl_absences[Date],$A88)</f>
        <v>0</v>
      </c>
    </row>
    <row r="89" spans="1:2">
      <c r="A89" s="4">
        <f>period_start+16</f>
        <v>0</v>
      </c>
      <c r="B89" s="7">
        <f>SUMIFS(tbl_absences[Hours Absent],tbl_absences[Date],$A89)</f>
        <v>0</v>
      </c>
    </row>
    <row r="90" spans="1:2">
      <c r="A90" s="4">
        <f>period_start+17</f>
        <v>0</v>
      </c>
      <c r="B90" s="7">
        <f>SUMIFS(tbl_absences[Hours Absent],tbl_absences[Date],$A90)</f>
        <v>0</v>
      </c>
    </row>
    <row r="91" spans="1:2">
      <c r="A91" s="4">
        <f>period_start+18</f>
        <v>0</v>
      </c>
      <c r="B91" s="7">
        <f>SUMIFS(tbl_absences[Hours Absent],tbl_absences[Date],$A91)</f>
        <v>0</v>
      </c>
    </row>
    <row r="92" spans="1:2">
      <c r="A92" s="4">
        <f>period_start+19</f>
        <v>0</v>
      </c>
      <c r="B92" s="7">
        <f>SUMIFS(tbl_absences[Hours Absent],tbl_absences[Date],$A92)</f>
        <v>0</v>
      </c>
    </row>
    <row r="93" spans="1:2">
      <c r="A93" s="4">
        <f>period_start+20</f>
        <v>0</v>
      </c>
      <c r="B93" s="7">
        <f>SUMIFS(tbl_absences[Hours Absent],tbl_absences[Date],$A93)</f>
        <v>0</v>
      </c>
    </row>
    <row r="94" spans="1:2">
      <c r="A94" s="4">
        <f>period_start+21</f>
        <v>0</v>
      </c>
      <c r="B94" s="7">
        <f>SUMIFS(tbl_absences[Hours Absent],tbl_absences[Date],$A94)</f>
        <v>0</v>
      </c>
    </row>
    <row r="95" spans="1:2">
      <c r="A95" s="4">
        <f>period_start+22</f>
        <v>0</v>
      </c>
      <c r="B95" s="7">
        <f>SUMIFS(tbl_absences[Hours Absent],tbl_absences[Date],$A95)</f>
        <v>0</v>
      </c>
    </row>
    <row r="96" spans="1:2">
      <c r="A96" s="4">
        <f>period_start+23</f>
        <v>0</v>
      </c>
      <c r="B96" s="7">
        <f>SUMIFS(tbl_absences[Hours Absent],tbl_absences[Date],$A96)</f>
        <v>0</v>
      </c>
    </row>
    <row r="97" spans="1:2">
      <c r="A97" s="4">
        <f>period_start+24</f>
        <v>0</v>
      </c>
      <c r="B97" s="7">
        <f>SUMIFS(tbl_absences[Hours Absent],tbl_absences[Date],$A97)</f>
        <v>0</v>
      </c>
    </row>
    <row r="98" spans="1:2">
      <c r="A98" s="4">
        <f>period_start+25</f>
        <v>0</v>
      </c>
      <c r="B98" s="7">
        <f>SUMIFS(tbl_absences[Hours Absent],tbl_absences[Date],$A98)</f>
        <v>0</v>
      </c>
    </row>
    <row r="99" spans="1:2">
      <c r="A99" s="4">
        <f>period_start+26</f>
        <v>0</v>
      </c>
      <c r="B99" s="7">
        <f>SUMIFS(tbl_absences[Hours Absent],tbl_absences[Date],$A99)</f>
        <v>0</v>
      </c>
    </row>
    <row r="100" spans="1:2">
      <c r="A100" s="4">
        <f>period_start+27</f>
        <v>0</v>
      </c>
      <c r="B100" s="7">
        <f>SUMIFS(tbl_absences[Hours Absent],tbl_absences[Date],$A100)</f>
        <v>0</v>
      </c>
    </row>
    <row r="101" spans="1:2">
      <c r="A101" s="4">
        <f>period_start+28</f>
        <v>0</v>
      </c>
      <c r="B101" s="7">
        <f>SUMIFS(tbl_absences[Hours Absent],tbl_absences[Date],$A101)</f>
        <v>0</v>
      </c>
    </row>
    <row r="102" spans="1:2">
      <c r="A102" s="4">
        <f>period_start+29</f>
        <v>0</v>
      </c>
      <c r="B102" s="7">
        <f>SUMIFS(tbl_absences[Hours Absent],tbl_absences[Date],$A102)</f>
        <v>0</v>
      </c>
    </row>
    <row r="103" spans="1:2">
      <c r="A103" s="4">
        <f>period_start+30</f>
        <v>0</v>
      </c>
      <c r="B103" s="7">
        <f>SUMIFS(tbl_absences[Hours Absent],tbl_absences[Date],$A103)</f>
        <v>0</v>
      </c>
    </row>
  </sheetData>
  <mergeCells count="1">
    <mergeCell ref="A1:H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2"/>
  <sheetViews>
    <sheetView showGridLines="0" workbookViewId="0"/>
  </sheetViews>
  <sheetFormatPr defaultRowHeight="15"/>
  <cols>
    <col min="1" max="7" width="17.7109375" customWidth="1"/>
  </cols>
  <sheetData>
    <row r="1" spans="1:7">
      <c r="A1" s="9">
        <f>TEXT(DATE(YEAR(period_start),MONTH(period_start),1),"mmmm yyyy")</f>
        <v>0</v>
      </c>
      <c r="B1" s="9"/>
      <c r="C1" s="9"/>
      <c r="D1" s="9"/>
      <c r="E1" s="9"/>
      <c r="F1" s="9"/>
      <c r="G1" s="9"/>
    </row>
    <row r="2" spans="1:7" ht="55" customHeight="1">
      <c r="A2" s="9"/>
      <c r="B2" s="9"/>
      <c r="C2" s="9"/>
      <c r="D2" s="9"/>
      <c r="E2" s="9"/>
      <c r="F2" s="9"/>
      <c r="G2" s="9"/>
    </row>
    <row r="3" spans="1:7" ht="55" customHeight="1">
      <c r="A3" s="2" t="s">
        <v>86</v>
      </c>
      <c r="B3" s="3">
        <f>cal_filter_dept</f>
        <v>0</v>
      </c>
      <c r="D3" s="2" t="s">
        <v>87</v>
      </c>
      <c r="E3" s="3">
        <f>cal_filter_emp</f>
        <v>0</v>
      </c>
    </row>
    <row r="4" spans="1:7" ht="55" customHeight="1">
      <c r="B4" s="4">
        <f>DATE(YEAR(period_start),MONTH(period_start),1)</f>
        <v>0</v>
      </c>
    </row>
    <row r="5" spans="1:7" ht="55" customHeight="1">
      <c r="A5" s="6" t="s">
        <v>88</v>
      </c>
      <c r="B5" s="6" t="s">
        <v>89</v>
      </c>
      <c r="C5" s="6" t="s">
        <v>90</v>
      </c>
      <c r="D5" s="6" t="s">
        <v>91</v>
      </c>
      <c r="E5" s="6" t="s">
        <v>92</v>
      </c>
      <c r="F5" s="6" t="s">
        <v>93</v>
      </c>
      <c r="G5" s="6" t="s">
        <v>94</v>
      </c>
    </row>
    <row r="6" spans="1:7" ht="55" customHeight="1">
      <c r="A6" s="10">
        <f>TEXT(A5+0,"d")&amp;CHAR(10)&amp;"Count: "&amp;IFERROR(=COUNTIFS(tbl_absences[Date],A5+0,tbl_absences[Department],IF(cal_filter_dept="","*",cal_filter_dept),tbl_absences[Employee],IF(cal_filter_emp="","*",cal_filter_emp)),0)&amp;CHAR(10)&amp;"Hours: "&amp;IFERROR(=SUMIFS(tbl_absences[Hours Absent],tbl_absences[Date],A5+0,tbl_absences[Department],IF(cal_filter_dept="","*",cal_filter_dept),tbl_absences[Employee],IF(cal_filter_emp="","*",cal_filter_emp)),0)</f>
        <v>0</v>
      </c>
      <c r="B6" s="10">
        <f>TEXT(A5+1,"d")&amp;CHAR(10)&amp;"Count: "&amp;IFERROR(=COUNTIFS(tbl_absences[Date],A5+1,tbl_absences[Department],IF(cal_filter_dept="","*",cal_filter_dept),tbl_absences[Employee],IF(cal_filter_emp="","*",cal_filter_emp)),0)&amp;CHAR(10)&amp;"Hours: "&amp;IFERROR(=SUMIFS(tbl_absences[Hours Absent],tbl_absences[Date],A5+1,tbl_absences[Department],IF(cal_filter_dept="","*",cal_filter_dept),tbl_absences[Employee],IF(cal_filter_emp="","*",cal_filter_emp)),0)</f>
        <v>0</v>
      </c>
      <c r="C6" s="10">
        <f>TEXT(A5+2,"d")&amp;CHAR(10)&amp;"Count: "&amp;IFERROR(=COUNTIFS(tbl_absences[Date],A5+2,tbl_absences[Department],IF(cal_filter_dept="","*",cal_filter_dept),tbl_absences[Employee],IF(cal_filter_emp="","*",cal_filter_emp)),0)&amp;CHAR(10)&amp;"Hours: "&amp;IFERROR(=SUMIFS(tbl_absences[Hours Absent],tbl_absences[Date],A5+2,tbl_absences[Department],IF(cal_filter_dept="","*",cal_filter_dept),tbl_absences[Employee],IF(cal_filter_emp="","*",cal_filter_emp)),0)</f>
        <v>0</v>
      </c>
      <c r="D6" s="10">
        <f>TEXT(A5+3,"d")&amp;CHAR(10)&amp;"Count: "&amp;IFERROR(=COUNTIFS(tbl_absences[Date],A5+3,tbl_absences[Department],IF(cal_filter_dept="","*",cal_filter_dept),tbl_absences[Employee],IF(cal_filter_emp="","*",cal_filter_emp)),0)&amp;CHAR(10)&amp;"Hours: "&amp;IFERROR(=SUMIFS(tbl_absences[Hours Absent],tbl_absences[Date],A5+3,tbl_absences[Department],IF(cal_filter_dept="","*",cal_filter_dept),tbl_absences[Employee],IF(cal_filter_emp="","*",cal_filter_emp)),0)</f>
        <v>0</v>
      </c>
      <c r="E6" s="10">
        <f>TEXT(A5+4,"d")&amp;CHAR(10)&amp;"Count: "&amp;IFERROR(=COUNTIFS(tbl_absences[Date],A5+4,tbl_absences[Department],IF(cal_filter_dept="","*",cal_filter_dept),tbl_absences[Employee],IF(cal_filter_emp="","*",cal_filter_emp)),0)&amp;CHAR(10)&amp;"Hours: "&amp;IFERROR(=SUMIFS(tbl_absences[Hours Absent],tbl_absences[Date],A5+4,tbl_absences[Department],IF(cal_filter_dept="","*",cal_filter_dept),tbl_absences[Employee],IF(cal_filter_emp="","*",cal_filter_emp)),0)</f>
        <v>0</v>
      </c>
      <c r="F6" s="10">
        <f>TEXT(A5+5,"d")&amp;CHAR(10)&amp;"Count: "&amp;IFERROR(=COUNTIFS(tbl_absences[Date],A5+5,tbl_absences[Department],IF(cal_filter_dept="","*",cal_filter_dept),tbl_absences[Employee],IF(cal_filter_emp="","*",cal_filter_emp)),0)&amp;CHAR(10)&amp;"Hours: "&amp;IFERROR(=SUMIFS(tbl_absences[Hours Absent],tbl_absences[Date],A5+5,tbl_absences[Department],IF(cal_filter_dept="","*",cal_filter_dept),tbl_absences[Employee],IF(cal_filter_emp="","*",cal_filter_emp)),0)</f>
        <v>0</v>
      </c>
      <c r="G6" s="10">
        <f>TEXT(A5+6,"d")&amp;CHAR(10)&amp;"Count: "&amp;IFERROR(=COUNTIFS(tbl_absences[Date],A5+6,tbl_absences[Department],IF(cal_filter_dept="","*",cal_filter_dept),tbl_absences[Employee],IF(cal_filter_emp="","*",cal_filter_emp)),0)&amp;CHAR(10)&amp;"Hours: "&amp;IFERROR(=SUMIFS(tbl_absences[Hours Absent],tbl_absences[Date],A5+6,tbl_absences[Department],IF(cal_filter_dept="","*",cal_filter_dept),tbl_absences[Employee],IF(cal_filter_emp="","*",cal_filter_emp)),0)</f>
        <v>0</v>
      </c>
    </row>
    <row r="7" spans="1:7" ht="55" customHeight="1">
      <c r="A7" s="10">
        <f>TEXT(A5+7,"d")&amp;CHAR(10)&amp;"Count: "&amp;IFERROR(=COUNTIFS(tbl_absences[Date],A5+7,tbl_absences[Department],IF(cal_filter_dept="","*",cal_filter_dept),tbl_absences[Employee],IF(cal_filter_emp="","*",cal_filter_emp)),0)&amp;CHAR(10)&amp;"Hours: "&amp;IFERROR(=SUMIFS(tbl_absences[Hours Absent],tbl_absences[Date],A5+7,tbl_absences[Department],IF(cal_filter_dept="","*",cal_filter_dept),tbl_absences[Employee],IF(cal_filter_emp="","*",cal_filter_emp)),0)</f>
        <v>0</v>
      </c>
      <c r="B7" s="10">
        <f>TEXT(A5+8,"d")&amp;CHAR(10)&amp;"Count: "&amp;IFERROR(=COUNTIFS(tbl_absences[Date],A5+8,tbl_absences[Department],IF(cal_filter_dept="","*",cal_filter_dept),tbl_absences[Employee],IF(cal_filter_emp="","*",cal_filter_emp)),0)&amp;CHAR(10)&amp;"Hours: "&amp;IFERROR(=SUMIFS(tbl_absences[Hours Absent],tbl_absences[Date],A5+8,tbl_absences[Department],IF(cal_filter_dept="","*",cal_filter_dept),tbl_absences[Employee],IF(cal_filter_emp="","*",cal_filter_emp)),0)</f>
        <v>0</v>
      </c>
      <c r="C7" s="10">
        <f>TEXT(A5+9,"d")&amp;CHAR(10)&amp;"Count: "&amp;IFERROR(=COUNTIFS(tbl_absences[Date],A5+9,tbl_absences[Department],IF(cal_filter_dept="","*",cal_filter_dept),tbl_absences[Employee],IF(cal_filter_emp="","*",cal_filter_emp)),0)&amp;CHAR(10)&amp;"Hours: "&amp;IFERROR(=SUMIFS(tbl_absences[Hours Absent],tbl_absences[Date],A5+9,tbl_absences[Department],IF(cal_filter_dept="","*",cal_filter_dept),tbl_absences[Employee],IF(cal_filter_emp="","*",cal_filter_emp)),0)</f>
        <v>0</v>
      </c>
      <c r="D7" s="10">
        <f>TEXT(A5+10,"d")&amp;CHAR(10)&amp;"Count: "&amp;IFERROR(=COUNTIFS(tbl_absences[Date],A5+10,tbl_absences[Department],IF(cal_filter_dept="","*",cal_filter_dept),tbl_absences[Employee],IF(cal_filter_emp="","*",cal_filter_emp)),0)&amp;CHAR(10)&amp;"Hours: "&amp;IFERROR(=SUMIFS(tbl_absences[Hours Absent],tbl_absences[Date],A5+10,tbl_absences[Department],IF(cal_filter_dept="","*",cal_filter_dept),tbl_absences[Employee],IF(cal_filter_emp="","*",cal_filter_emp)),0)</f>
        <v>0</v>
      </c>
      <c r="E7" s="10">
        <f>TEXT(A5+11,"d")&amp;CHAR(10)&amp;"Count: "&amp;IFERROR(=COUNTIFS(tbl_absences[Date],A5+11,tbl_absences[Department],IF(cal_filter_dept="","*",cal_filter_dept),tbl_absences[Employee],IF(cal_filter_emp="","*",cal_filter_emp)),0)&amp;CHAR(10)&amp;"Hours: "&amp;IFERROR(=SUMIFS(tbl_absences[Hours Absent],tbl_absences[Date],A5+11,tbl_absences[Department],IF(cal_filter_dept="","*",cal_filter_dept),tbl_absences[Employee],IF(cal_filter_emp="","*",cal_filter_emp)),0)</f>
        <v>0</v>
      </c>
      <c r="F7" s="10">
        <f>TEXT(A5+12,"d")&amp;CHAR(10)&amp;"Count: "&amp;IFERROR(=COUNTIFS(tbl_absences[Date],A5+12,tbl_absences[Department],IF(cal_filter_dept="","*",cal_filter_dept),tbl_absences[Employee],IF(cal_filter_emp="","*",cal_filter_emp)),0)&amp;CHAR(10)&amp;"Hours: "&amp;IFERROR(=SUMIFS(tbl_absences[Hours Absent],tbl_absences[Date],A5+12,tbl_absences[Department],IF(cal_filter_dept="","*",cal_filter_dept),tbl_absences[Employee],IF(cal_filter_emp="","*",cal_filter_emp)),0)</f>
        <v>0</v>
      </c>
      <c r="G7" s="10">
        <f>TEXT(A5+13,"d")&amp;CHAR(10)&amp;"Count: "&amp;IFERROR(=COUNTIFS(tbl_absences[Date],A5+13,tbl_absences[Department],IF(cal_filter_dept="","*",cal_filter_dept),tbl_absences[Employee],IF(cal_filter_emp="","*",cal_filter_emp)),0)&amp;CHAR(10)&amp;"Hours: "&amp;IFERROR(=SUMIFS(tbl_absences[Hours Absent],tbl_absences[Date],A5+13,tbl_absences[Department],IF(cal_filter_dept="","*",cal_filter_dept),tbl_absences[Employee],IF(cal_filter_emp="","*",cal_filter_emp)),0)</f>
        <v>0</v>
      </c>
    </row>
    <row r="8" spans="1:7" ht="55" customHeight="1">
      <c r="A8" s="10">
        <f>TEXT(A5+14,"d")&amp;CHAR(10)&amp;"Count: "&amp;IFERROR(=COUNTIFS(tbl_absences[Date],A5+14,tbl_absences[Department],IF(cal_filter_dept="","*",cal_filter_dept),tbl_absences[Employee],IF(cal_filter_emp="","*",cal_filter_emp)),0)&amp;CHAR(10)&amp;"Hours: "&amp;IFERROR(=SUMIFS(tbl_absences[Hours Absent],tbl_absences[Date],A5+14,tbl_absences[Department],IF(cal_filter_dept="","*",cal_filter_dept),tbl_absences[Employee],IF(cal_filter_emp="","*",cal_filter_emp)),0)</f>
        <v>0</v>
      </c>
      <c r="B8" s="10">
        <f>TEXT(A5+15,"d")&amp;CHAR(10)&amp;"Count: "&amp;IFERROR(=COUNTIFS(tbl_absences[Date],A5+15,tbl_absences[Department],IF(cal_filter_dept="","*",cal_filter_dept),tbl_absences[Employee],IF(cal_filter_emp="","*",cal_filter_emp)),0)&amp;CHAR(10)&amp;"Hours: "&amp;IFERROR(=SUMIFS(tbl_absences[Hours Absent],tbl_absences[Date],A5+15,tbl_absences[Department],IF(cal_filter_dept="","*",cal_filter_dept),tbl_absences[Employee],IF(cal_filter_emp="","*",cal_filter_emp)),0)</f>
        <v>0</v>
      </c>
      <c r="C8" s="10">
        <f>TEXT(A5+16,"d")&amp;CHAR(10)&amp;"Count: "&amp;IFERROR(=COUNTIFS(tbl_absences[Date],A5+16,tbl_absences[Department],IF(cal_filter_dept="","*",cal_filter_dept),tbl_absences[Employee],IF(cal_filter_emp="","*",cal_filter_emp)),0)&amp;CHAR(10)&amp;"Hours: "&amp;IFERROR(=SUMIFS(tbl_absences[Hours Absent],tbl_absences[Date],A5+16,tbl_absences[Department],IF(cal_filter_dept="","*",cal_filter_dept),tbl_absences[Employee],IF(cal_filter_emp="","*",cal_filter_emp)),0)</f>
        <v>0</v>
      </c>
      <c r="D8" s="10">
        <f>TEXT(A5+17,"d")&amp;CHAR(10)&amp;"Count: "&amp;IFERROR(=COUNTIFS(tbl_absences[Date],A5+17,tbl_absences[Department],IF(cal_filter_dept="","*",cal_filter_dept),tbl_absences[Employee],IF(cal_filter_emp="","*",cal_filter_emp)),0)&amp;CHAR(10)&amp;"Hours: "&amp;IFERROR(=SUMIFS(tbl_absences[Hours Absent],tbl_absences[Date],A5+17,tbl_absences[Department],IF(cal_filter_dept="","*",cal_filter_dept),tbl_absences[Employee],IF(cal_filter_emp="","*",cal_filter_emp)),0)</f>
        <v>0</v>
      </c>
      <c r="E8" s="10">
        <f>TEXT(A5+18,"d")&amp;CHAR(10)&amp;"Count: "&amp;IFERROR(=COUNTIFS(tbl_absences[Date],A5+18,tbl_absences[Department],IF(cal_filter_dept="","*",cal_filter_dept),tbl_absences[Employee],IF(cal_filter_emp="","*",cal_filter_emp)),0)&amp;CHAR(10)&amp;"Hours: "&amp;IFERROR(=SUMIFS(tbl_absences[Hours Absent],tbl_absences[Date],A5+18,tbl_absences[Department],IF(cal_filter_dept="","*",cal_filter_dept),tbl_absences[Employee],IF(cal_filter_emp="","*",cal_filter_emp)),0)</f>
        <v>0</v>
      </c>
      <c r="F8" s="10">
        <f>TEXT(A5+19,"d")&amp;CHAR(10)&amp;"Count: "&amp;IFERROR(=COUNTIFS(tbl_absences[Date],A5+19,tbl_absences[Department],IF(cal_filter_dept="","*",cal_filter_dept),tbl_absences[Employee],IF(cal_filter_emp="","*",cal_filter_emp)),0)&amp;CHAR(10)&amp;"Hours: "&amp;IFERROR(=SUMIFS(tbl_absences[Hours Absent],tbl_absences[Date],A5+19,tbl_absences[Department],IF(cal_filter_dept="","*",cal_filter_dept),tbl_absences[Employee],IF(cal_filter_emp="","*",cal_filter_emp)),0)</f>
        <v>0</v>
      </c>
      <c r="G8" s="10">
        <f>TEXT(A5+20,"d")&amp;CHAR(10)&amp;"Count: "&amp;IFERROR(=COUNTIFS(tbl_absences[Date],A5+20,tbl_absences[Department],IF(cal_filter_dept="","*",cal_filter_dept),tbl_absences[Employee],IF(cal_filter_emp="","*",cal_filter_emp)),0)&amp;CHAR(10)&amp;"Hours: "&amp;IFERROR(=SUMIFS(tbl_absences[Hours Absent],tbl_absences[Date],A5+20,tbl_absences[Department],IF(cal_filter_dept="","*",cal_filter_dept),tbl_absences[Employee],IF(cal_filter_emp="","*",cal_filter_emp)),0)</f>
        <v>0</v>
      </c>
    </row>
    <row r="9" spans="1:7" ht="55" customHeight="1">
      <c r="A9" s="10">
        <f>TEXT(A5+21,"d")&amp;CHAR(10)&amp;"Count: "&amp;IFERROR(=COUNTIFS(tbl_absences[Date],A5+21,tbl_absences[Department],IF(cal_filter_dept="","*",cal_filter_dept),tbl_absences[Employee],IF(cal_filter_emp="","*",cal_filter_emp)),0)&amp;CHAR(10)&amp;"Hours: "&amp;IFERROR(=SUMIFS(tbl_absences[Hours Absent],tbl_absences[Date],A5+21,tbl_absences[Department],IF(cal_filter_dept="","*",cal_filter_dept),tbl_absences[Employee],IF(cal_filter_emp="","*",cal_filter_emp)),0)</f>
        <v>0</v>
      </c>
      <c r="B9" s="10">
        <f>TEXT(A5+22,"d")&amp;CHAR(10)&amp;"Count: "&amp;IFERROR(=COUNTIFS(tbl_absences[Date],A5+22,tbl_absences[Department],IF(cal_filter_dept="","*",cal_filter_dept),tbl_absences[Employee],IF(cal_filter_emp="","*",cal_filter_emp)),0)&amp;CHAR(10)&amp;"Hours: "&amp;IFERROR(=SUMIFS(tbl_absences[Hours Absent],tbl_absences[Date],A5+22,tbl_absences[Department],IF(cal_filter_dept="","*",cal_filter_dept),tbl_absences[Employee],IF(cal_filter_emp="","*",cal_filter_emp)),0)</f>
        <v>0</v>
      </c>
      <c r="C9" s="10">
        <f>TEXT(A5+23,"d")&amp;CHAR(10)&amp;"Count: "&amp;IFERROR(=COUNTIFS(tbl_absences[Date],A5+23,tbl_absences[Department],IF(cal_filter_dept="","*",cal_filter_dept),tbl_absences[Employee],IF(cal_filter_emp="","*",cal_filter_emp)),0)&amp;CHAR(10)&amp;"Hours: "&amp;IFERROR(=SUMIFS(tbl_absences[Hours Absent],tbl_absences[Date],A5+23,tbl_absences[Department],IF(cal_filter_dept="","*",cal_filter_dept),tbl_absences[Employee],IF(cal_filter_emp="","*",cal_filter_emp)),0)</f>
        <v>0</v>
      </c>
      <c r="D9" s="10">
        <f>TEXT(A5+24,"d")&amp;CHAR(10)&amp;"Count: "&amp;IFERROR(=COUNTIFS(tbl_absences[Date],A5+24,tbl_absences[Department],IF(cal_filter_dept="","*",cal_filter_dept),tbl_absences[Employee],IF(cal_filter_emp="","*",cal_filter_emp)),0)&amp;CHAR(10)&amp;"Hours: "&amp;IFERROR(=SUMIFS(tbl_absences[Hours Absent],tbl_absences[Date],A5+24,tbl_absences[Department],IF(cal_filter_dept="","*",cal_filter_dept),tbl_absences[Employee],IF(cal_filter_emp="","*",cal_filter_emp)),0)</f>
        <v>0</v>
      </c>
      <c r="E9" s="10">
        <f>TEXT(A5+25,"d")&amp;CHAR(10)&amp;"Count: "&amp;IFERROR(=COUNTIFS(tbl_absences[Date],A5+25,tbl_absences[Department],IF(cal_filter_dept="","*",cal_filter_dept),tbl_absences[Employee],IF(cal_filter_emp="","*",cal_filter_emp)),0)&amp;CHAR(10)&amp;"Hours: "&amp;IFERROR(=SUMIFS(tbl_absences[Hours Absent],tbl_absences[Date],A5+25,tbl_absences[Department],IF(cal_filter_dept="","*",cal_filter_dept),tbl_absences[Employee],IF(cal_filter_emp="","*",cal_filter_emp)),0)</f>
        <v>0</v>
      </c>
      <c r="F9" s="10">
        <f>TEXT(A5+26,"d")&amp;CHAR(10)&amp;"Count: "&amp;IFERROR(=COUNTIFS(tbl_absences[Date],A5+26,tbl_absences[Department],IF(cal_filter_dept="","*",cal_filter_dept),tbl_absences[Employee],IF(cal_filter_emp="","*",cal_filter_emp)),0)&amp;CHAR(10)&amp;"Hours: "&amp;IFERROR(=SUMIFS(tbl_absences[Hours Absent],tbl_absences[Date],A5+26,tbl_absences[Department],IF(cal_filter_dept="","*",cal_filter_dept),tbl_absences[Employee],IF(cal_filter_emp="","*",cal_filter_emp)),0)</f>
        <v>0</v>
      </c>
      <c r="G9" s="10">
        <f>TEXT(A5+27,"d")&amp;CHAR(10)&amp;"Count: "&amp;IFERROR(=COUNTIFS(tbl_absences[Date],A5+27,tbl_absences[Department],IF(cal_filter_dept="","*",cal_filter_dept),tbl_absences[Employee],IF(cal_filter_emp="","*",cal_filter_emp)),0)&amp;CHAR(10)&amp;"Hours: "&amp;IFERROR(=SUMIFS(tbl_absences[Hours Absent],tbl_absences[Date],A5+27,tbl_absences[Department],IF(cal_filter_dept="","*",cal_filter_dept),tbl_absences[Employee],IF(cal_filter_emp="","*",cal_filter_emp)),0)</f>
        <v>0</v>
      </c>
    </row>
    <row r="10" spans="1:7" ht="55" customHeight="1">
      <c r="A10" s="10">
        <f>TEXT(A5+28,"d")&amp;CHAR(10)&amp;"Count: "&amp;IFERROR(=COUNTIFS(tbl_absences[Date],A5+28,tbl_absences[Department],IF(cal_filter_dept="","*",cal_filter_dept),tbl_absences[Employee],IF(cal_filter_emp="","*",cal_filter_emp)),0)&amp;CHAR(10)&amp;"Hours: "&amp;IFERROR(=SUMIFS(tbl_absences[Hours Absent],tbl_absences[Date],A5+28,tbl_absences[Department],IF(cal_filter_dept="","*",cal_filter_dept),tbl_absences[Employee],IF(cal_filter_emp="","*",cal_filter_emp)),0)</f>
        <v>0</v>
      </c>
      <c r="B10" s="10">
        <f>TEXT(A5+29,"d")&amp;CHAR(10)&amp;"Count: "&amp;IFERROR(=COUNTIFS(tbl_absences[Date],A5+29,tbl_absences[Department],IF(cal_filter_dept="","*",cal_filter_dept),tbl_absences[Employee],IF(cal_filter_emp="","*",cal_filter_emp)),0)&amp;CHAR(10)&amp;"Hours: "&amp;IFERROR(=SUMIFS(tbl_absences[Hours Absent],tbl_absences[Date],A5+29,tbl_absences[Department],IF(cal_filter_dept="","*",cal_filter_dept),tbl_absences[Employee],IF(cal_filter_emp="","*",cal_filter_emp)),0)</f>
        <v>0</v>
      </c>
      <c r="C10" s="10">
        <f>TEXT(A5+30,"d")&amp;CHAR(10)&amp;"Count: "&amp;IFERROR(=COUNTIFS(tbl_absences[Date],A5+30,tbl_absences[Department],IF(cal_filter_dept="","*",cal_filter_dept),tbl_absences[Employee],IF(cal_filter_emp="","*",cal_filter_emp)),0)&amp;CHAR(10)&amp;"Hours: "&amp;IFERROR(=SUMIFS(tbl_absences[Hours Absent],tbl_absences[Date],A5+30,tbl_absences[Department],IF(cal_filter_dept="","*",cal_filter_dept),tbl_absences[Employee],IF(cal_filter_emp="","*",cal_filter_emp)),0)</f>
        <v>0</v>
      </c>
      <c r="D10" s="10">
        <f>TEXT(A5+31,"d")&amp;CHAR(10)&amp;"Count: "&amp;IFERROR(=COUNTIFS(tbl_absences[Date],A5+31,tbl_absences[Department],IF(cal_filter_dept="","*",cal_filter_dept),tbl_absences[Employee],IF(cal_filter_emp="","*",cal_filter_emp)),0)&amp;CHAR(10)&amp;"Hours: "&amp;IFERROR(=SUMIFS(tbl_absences[Hours Absent],tbl_absences[Date],A5+31,tbl_absences[Department],IF(cal_filter_dept="","*",cal_filter_dept),tbl_absences[Employee],IF(cal_filter_emp="","*",cal_filter_emp)),0)</f>
        <v>0</v>
      </c>
      <c r="E10" s="10">
        <f>TEXT(A5+32,"d")&amp;CHAR(10)&amp;"Count: "&amp;IFERROR(=COUNTIFS(tbl_absences[Date],A5+32,tbl_absences[Department],IF(cal_filter_dept="","*",cal_filter_dept),tbl_absences[Employee],IF(cal_filter_emp="","*",cal_filter_emp)),0)&amp;CHAR(10)&amp;"Hours: "&amp;IFERROR(=SUMIFS(tbl_absences[Hours Absent],tbl_absences[Date],A5+32,tbl_absences[Department],IF(cal_filter_dept="","*",cal_filter_dept),tbl_absences[Employee],IF(cal_filter_emp="","*",cal_filter_emp)),0)</f>
        <v>0</v>
      </c>
      <c r="F10" s="10">
        <f>TEXT(A5+33,"d")&amp;CHAR(10)&amp;"Count: "&amp;IFERROR(=COUNTIFS(tbl_absences[Date],A5+33,tbl_absences[Department],IF(cal_filter_dept="","*",cal_filter_dept),tbl_absences[Employee],IF(cal_filter_emp="","*",cal_filter_emp)),0)&amp;CHAR(10)&amp;"Hours: "&amp;IFERROR(=SUMIFS(tbl_absences[Hours Absent],tbl_absences[Date],A5+33,tbl_absences[Department],IF(cal_filter_dept="","*",cal_filter_dept),tbl_absences[Employee],IF(cal_filter_emp="","*",cal_filter_emp)),0)</f>
        <v>0</v>
      </c>
      <c r="G10" s="10">
        <f>TEXT(A5+34,"d")&amp;CHAR(10)&amp;"Count: "&amp;IFERROR(=COUNTIFS(tbl_absences[Date],A5+34,tbl_absences[Department],IF(cal_filter_dept="","*",cal_filter_dept),tbl_absences[Employee],IF(cal_filter_emp="","*",cal_filter_emp)),0)&amp;CHAR(10)&amp;"Hours: "&amp;IFERROR(=SUMIFS(tbl_absences[Hours Absent],tbl_absences[Date],A5+34,tbl_absences[Department],IF(cal_filter_dept="","*",cal_filter_dept),tbl_absences[Employee],IF(cal_filter_emp="","*",cal_filter_emp)),0)</f>
        <v>0</v>
      </c>
    </row>
    <row r="11" spans="1:7" ht="55" customHeight="1">
      <c r="A11" s="10">
        <f>TEXT(A5+35,"d")&amp;CHAR(10)&amp;"Count: "&amp;IFERROR(=COUNTIFS(tbl_absences[Date],A5+35,tbl_absences[Department],IF(cal_filter_dept="","*",cal_filter_dept),tbl_absences[Employee],IF(cal_filter_emp="","*",cal_filter_emp)),0)&amp;CHAR(10)&amp;"Hours: "&amp;IFERROR(=SUMIFS(tbl_absences[Hours Absent],tbl_absences[Date],A5+35,tbl_absences[Department],IF(cal_filter_dept="","*",cal_filter_dept),tbl_absences[Employee],IF(cal_filter_emp="","*",cal_filter_emp)),0)</f>
        <v>0</v>
      </c>
      <c r="B11" s="10">
        <f>TEXT(A5+36,"d")&amp;CHAR(10)&amp;"Count: "&amp;IFERROR(=COUNTIFS(tbl_absences[Date],A5+36,tbl_absences[Department],IF(cal_filter_dept="","*",cal_filter_dept),tbl_absences[Employee],IF(cal_filter_emp="","*",cal_filter_emp)),0)&amp;CHAR(10)&amp;"Hours: "&amp;IFERROR(=SUMIFS(tbl_absences[Hours Absent],tbl_absences[Date],A5+36,tbl_absences[Department],IF(cal_filter_dept="","*",cal_filter_dept),tbl_absences[Employee],IF(cal_filter_emp="","*",cal_filter_emp)),0)</f>
        <v>0</v>
      </c>
      <c r="C11" s="10">
        <f>TEXT(A5+37,"d")&amp;CHAR(10)&amp;"Count: "&amp;IFERROR(=COUNTIFS(tbl_absences[Date],A5+37,tbl_absences[Department],IF(cal_filter_dept="","*",cal_filter_dept),tbl_absences[Employee],IF(cal_filter_emp="","*",cal_filter_emp)),0)&amp;CHAR(10)&amp;"Hours: "&amp;IFERROR(=SUMIFS(tbl_absences[Hours Absent],tbl_absences[Date],A5+37,tbl_absences[Department],IF(cal_filter_dept="","*",cal_filter_dept),tbl_absences[Employee],IF(cal_filter_emp="","*",cal_filter_emp)),0)</f>
        <v>0</v>
      </c>
      <c r="D11" s="10">
        <f>TEXT(A5+38,"d")&amp;CHAR(10)&amp;"Count: "&amp;IFERROR(=COUNTIFS(tbl_absences[Date],A5+38,tbl_absences[Department],IF(cal_filter_dept="","*",cal_filter_dept),tbl_absences[Employee],IF(cal_filter_emp="","*",cal_filter_emp)),0)&amp;CHAR(10)&amp;"Hours: "&amp;IFERROR(=SUMIFS(tbl_absences[Hours Absent],tbl_absences[Date],A5+38,tbl_absences[Department],IF(cal_filter_dept="","*",cal_filter_dept),tbl_absences[Employee],IF(cal_filter_emp="","*",cal_filter_emp)),0)</f>
        <v>0</v>
      </c>
      <c r="E11" s="10">
        <f>TEXT(A5+39,"d")&amp;CHAR(10)&amp;"Count: "&amp;IFERROR(=COUNTIFS(tbl_absences[Date],A5+39,tbl_absences[Department],IF(cal_filter_dept="","*",cal_filter_dept),tbl_absences[Employee],IF(cal_filter_emp="","*",cal_filter_emp)),0)&amp;CHAR(10)&amp;"Hours: "&amp;IFERROR(=SUMIFS(tbl_absences[Hours Absent],tbl_absences[Date],A5+39,tbl_absences[Department],IF(cal_filter_dept="","*",cal_filter_dept),tbl_absences[Employee],IF(cal_filter_emp="","*",cal_filter_emp)),0)</f>
        <v>0</v>
      </c>
      <c r="F11" s="10">
        <f>TEXT(A5+40,"d")&amp;CHAR(10)&amp;"Count: "&amp;IFERROR(=COUNTIFS(tbl_absences[Date],A5+40,tbl_absences[Department],IF(cal_filter_dept="","*",cal_filter_dept),tbl_absences[Employee],IF(cal_filter_emp="","*",cal_filter_emp)),0)&amp;CHAR(10)&amp;"Hours: "&amp;IFERROR(=SUMIFS(tbl_absences[Hours Absent],tbl_absences[Date],A5+40,tbl_absences[Department],IF(cal_filter_dept="","*",cal_filter_dept),tbl_absences[Employee],IF(cal_filter_emp="","*",cal_filter_emp)),0)</f>
        <v>0</v>
      </c>
      <c r="G11" s="10">
        <f>TEXT(A5+41,"d")&amp;CHAR(10)&amp;"Count: "&amp;IFERROR(=COUNTIFS(tbl_absences[Date],A5+41,tbl_absences[Department],IF(cal_filter_dept="","*",cal_filter_dept),tbl_absences[Employee],IF(cal_filter_emp="","*",cal_filter_emp)),0)&amp;CHAR(10)&amp;"Hours: "&amp;IFERROR(=SUMIFS(tbl_absences[Hours Absent],tbl_absences[Date],A5+41,tbl_absences[Department],IF(cal_filter_dept="","*",cal_filter_dept),tbl_absences[Employee],IF(cal_filter_emp="","*",cal_filter_emp)),0)</f>
        <v>0</v>
      </c>
    </row>
    <row r="12" spans="1:7" ht="55" customHeight="1">
      <c r="A12" s="2" t="s">
        <v>95</v>
      </c>
    </row>
    <row r="13" spans="1:7" ht="55" customHeight="1">
      <c r="A13" s="3" t="s">
        <v>96</v>
      </c>
    </row>
    <row r="14" spans="1:7" ht="55" customHeight="1"/>
    <row r="15" spans="1:7" ht="55" customHeight="1"/>
    <row r="16" spans="1:7" ht="55" customHeight="1"/>
    <row r="17" ht="55" customHeight="1"/>
    <row r="18" ht="55" customHeight="1"/>
    <row r="19" ht="55" customHeight="1"/>
    <row r="20" ht="55" customHeight="1"/>
    <row r="21" ht="55" customHeight="1"/>
    <row r="22" ht="55" customHeight="1"/>
  </sheetData>
  <mergeCells count="1">
    <mergeCell ref="A1:G2"/>
  </mergeCells>
  <conditionalFormatting sqref="A10">
    <cfRule type="expression" dxfId="4" priority="29">
      <formula>MONTH($A$5+28)&lt;&gt;MONTH($B$4)</formula>
    </cfRule>
    <cfRule type="expression" dxfId="6" priority="73">
      <formula>COUNTIFS(tbl_absences[Date],$A$5+28,tbl_absences[Department],IF(cal_filter_dept="","*",cal_filter_dept),tbl_absences[Employee],IF(cal_filter_emp="","*",cal_filter_emp))&gt;0</formula>
    </cfRule>
  </conditionalFormatting>
  <conditionalFormatting sqref="A11">
    <cfRule type="expression" dxfId="4" priority="36">
      <formula>MONTH($A$5+35)&lt;&gt;MONTH($B$4)</formula>
    </cfRule>
    <cfRule type="expression" dxfId="6" priority="80">
      <formula>COUNTIFS(tbl_absences[Date],$A$5+35,tbl_absences[Department],IF(cal_filter_dept="","*",cal_filter_dept),tbl_absences[Employee],IF(cal_filter_emp="","*",cal_filter_emp))&gt;0</formula>
    </cfRule>
  </conditionalFormatting>
  <conditionalFormatting sqref="A6">
    <cfRule type="expression" dxfId="4" priority="1">
      <formula>MONTH($A$5+0)&lt;&gt;MONTH($B$4)</formula>
    </cfRule>
    <cfRule type="expression" dxfId="6" priority="45">
      <formula>COUNTIFS(tbl_absences[Date],$A$5+0,tbl_absences[Department],IF(cal_filter_dept="","*",cal_filter_dept),tbl_absences[Employee],IF(cal_filter_emp="","*",cal_filter_emp))&gt;0</formula>
    </cfRule>
  </conditionalFormatting>
  <conditionalFormatting sqref="A7">
    <cfRule type="expression" dxfId="4" priority="8">
      <formula>MONTH($A$5+7)&lt;&gt;MONTH($B$4)</formula>
    </cfRule>
    <cfRule type="expression" dxfId="6" priority="52">
      <formula>COUNTIFS(tbl_absences[Date],$A$5+7,tbl_absences[Department],IF(cal_filter_dept="","*",cal_filter_dept),tbl_absences[Employee],IF(cal_filter_emp="","*",cal_filter_emp))&gt;0</formula>
    </cfRule>
  </conditionalFormatting>
  <conditionalFormatting sqref="A8">
    <cfRule type="expression" dxfId="4" priority="15">
      <formula>MONTH($A$5+14)&lt;&gt;MONTH($B$4)</formula>
    </cfRule>
    <cfRule type="expression" dxfId="6" priority="59">
      <formula>COUNTIFS(tbl_absences[Date],$A$5+14,tbl_absences[Department],IF(cal_filter_dept="","*",cal_filter_dept),tbl_absences[Employee],IF(cal_filter_emp="","*",cal_filter_emp))&gt;0</formula>
    </cfRule>
  </conditionalFormatting>
  <conditionalFormatting sqref="A9">
    <cfRule type="expression" dxfId="4" priority="22">
      <formula>MONTH($A$5+21)&lt;&gt;MONTH($B$4)</formula>
    </cfRule>
    <cfRule type="expression" dxfId="6" priority="66">
      <formula>COUNTIFS(tbl_absences[Date],$A$5+21,tbl_absences[Department],IF(cal_filter_dept="","*",cal_filter_dept),tbl_absences[Employee],IF(cal_filter_emp="","*",cal_filter_emp))&gt;0</formula>
    </cfRule>
  </conditionalFormatting>
  <conditionalFormatting sqref="B10">
    <cfRule type="expression" dxfId="4" priority="30">
      <formula>MONTH($A$5+29)&lt;&gt;MONTH($B$4)</formula>
    </cfRule>
    <cfRule type="expression" dxfId="6" priority="74">
      <formula>COUNTIFS(tbl_absences[Date],$A$5+29,tbl_absences[Department],IF(cal_filter_dept="","*",cal_filter_dept),tbl_absences[Employee],IF(cal_filter_emp="","*",cal_filter_emp))&gt;0</formula>
    </cfRule>
  </conditionalFormatting>
  <conditionalFormatting sqref="B11">
    <cfRule type="expression" dxfId="4" priority="37">
      <formula>MONTH($A$5+36)&lt;&gt;MONTH($B$4)</formula>
    </cfRule>
    <cfRule type="expression" dxfId="6" priority="81">
      <formula>COUNTIFS(tbl_absences[Date],$A$5+36,tbl_absences[Department],IF(cal_filter_dept="","*",cal_filter_dept),tbl_absences[Employee],IF(cal_filter_emp="","*",cal_filter_emp))&gt;0</formula>
    </cfRule>
  </conditionalFormatting>
  <conditionalFormatting sqref="B6">
    <cfRule type="expression" dxfId="4" priority="2">
      <formula>MONTH($A$5+1)&lt;&gt;MONTH($B$4)</formula>
    </cfRule>
    <cfRule type="expression" dxfId="6" priority="46">
      <formula>COUNTIFS(tbl_absences[Date],$A$5+1,tbl_absences[Department],IF(cal_filter_dept="","*",cal_filter_dept),tbl_absences[Employee],IF(cal_filter_emp="","*",cal_filter_emp))&gt;0</formula>
    </cfRule>
  </conditionalFormatting>
  <conditionalFormatting sqref="B7">
    <cfRule type="expression" dxfId="4" priority="9">
      <formula>MONTH($A$5+8)&lt;&gt;MONTH($B$4)</formula>
    </cfRule>
    <cfRule type="expression" dxfId="6" priority="53">
      <formula>COUNTIFS(tbl_absences[Date],$A$5+8,tbl_absences[Department],IF(cal_filter_dept="","*",cal_filter_dept),tbl_absences[Employee],IF(cal_filter_emp="","*",cal_filter_emp))&gt;0</formula>
    </cfRule>
  </conditionalFormatting>
  <conditionalFormatting sqref="B8">
    <cfRule type="expression" dxfId="4" priority="16">
      <formula>MONTH($A$5+15)&lt;&gt;MONTH($B$4)</formula>
    </cfRule>
    <cfRule type="expression" dxfId="6" priority="60">
      <formula>COUNTIFS(tbl_absences[Date],$A$5+15,tbl_absences[Department],IF(cal_filter_dept="","*",cal_filter_dept),tbl_absences[Employee],IF(cal_filter_emp="","*",cal_filter_emp))&gt;0</formula>
    </cfRule>
  </conditionalFormatting>
  <conditionalFormatting sqref="B9">
    <cfRule type="expression" dxfId="4" priority="23">
      <formula>MONTH($A$5+22)&lt;&gt;MONTH($B$4)</formula>
    </cfRule>
    <cfRule type="expression" dxfId="6" priority="67">
      <formula>COUNTIFS(tbl_absences[Date],$A$5+22,tbl_absences[Department],IF(cal_filter_dept="","*",cal_filter_dept),tbl_absences[Employee],IF(cal_filter_emp="","*",cal_filter_emp))&gt;0</formula>
    </cfRule>
  </conditionalFormatting>
  <conditionalFormatting sqref="C10">
    <cfRule type="expression" dxfId="4" priority="31">
      <formula>MONTH($A$5+30)&lt;&gt;MONTH($B$4)</formula>
    </cfRule>
    <cfRule type="expression" dxfId="6" priority="75">
      <formula>COUNTIFS(tbl_absences[Date],$A$5+30,tbl_absences[Department],IF(cal_filter_dept="","*",cal_filter_dept),tbl_absences[Employee],IF(cal_filter_emp="","*",cal_filter_emp))&gt;0</formula>
    </cfRule>
  </conditionalFormatting>
  <conditionalFormatting sqref="C11">
    <cfRule type="expression" dxfId="4" priority="38">
      <formula>MONTH($A$5+37)&lt;&gt;MONTH($B$4)</formula>
    </cfRule>
    <cfRule type="expression" dxfId="6" priority="82">
      <formula>COUNTIFS(tbl_absences[Date],$A$5+37,tbl_absences[Department],IF(cal_filter_dept="","*",cal_filter_dept),tbl_absences[Employee],IF(cal_filter_emp="","*",cal_filter_emp))&gt;0</formula>
    </cfRule>
  </conditionalFormatting>
  <conditionalFormatting sqref="C6">
    <cfRule type="expression" dxfId="4" priority="3">
      <formula>MONTH($A$5+2)&lt;&gt;MONTH($B$4)</formula>
    </cfRule>
    <cfRule type="expression" dxfId="6" priority="47">
      <formula>COUNTIFS(tbl_absences[Date],$A$5+2,tbl_absences[Department],IF(cal_filter_dept="","*",cal_filter_dept),tbl_absences[Employee],IF(cal_filter_emp="","*",cal_filter_emp))&gt;0</formula>
    </cfRule>
  </conditionalFormatting>
  <conditionalFormatting sqref="C7">
    <cfRule type="expression" dxfId="4" priority="10">
      <formula>MONTH($A$5+9)&lt;&gt;MONTH($B$4)</formula>
    </cfRule>
    <cfRule type="expression" dxfId="6" priority="54">
      <formula>COUNTIFS(tbl_absences[Date],$A$5+9,tbl_absences[Department],IF(cal_filter_dept="","*",cal_filter_dept),tbl_absences[Employee],IF(cal_filter_emp="","*",cal_filter_emp))&gt;0</formula>
    </cfRule>
  </conditionalFormatting>
  <conditionalFormatting sqref="C8">
    <cfRule type="expression" dxfId="4" priority="17">
      <formula>MONTH($A$5+16)&lt;&gt;MONTH($B$4)</formula>
    </cfRule>
    <cfRule type="expression" dxfId="6" priority="61">
      <formula>COUNTIFS(tbl_absences[Date],$A$5+16,tbl_absences[Department],IF(cal_filter_dept="","*",cal_filter_dept),tbl_absences[Employee],IF(cal_filter_emp="","*",cal_filter_emp))&gt;0</formula>
    </cfRule>
  </conditionalFormatting>
  <conditionalFormatting sqref="C9">
    <cfRule type="expression" dxfId="4" priority="24">
      <formula>MONTH($A$5+23)&lt;&gt;MONTH($B$4)</formula>
    </cfRule>
    <cfRule type="expression" dxfId="6" priority="68">
      <formula>COUNTIFS(tbl_absences[Date],$A$5+23,tbl_absences[Department],IF(cal_filter_dept="","*",cal_filter_dept),tbl_absences[Employee],IF(cal_filter_emp="","*",cal_filter_emp))&gt;0</formula>
    </cfRule>
  </conditionalFormatting>
  <conditionalFormatting sqref="D10">
    <cfRule type="expression" dxfId="4" priority="32">
      <formula>MONTH($A$5+31)&lt;&gt;MONTH($B$4)</formula>
    </cfRule>
    <cfRule type="expression" dxfId="6" priority="76">
      <formula>COUNTIFS(tbl_absences[Date],$A$5+31,tbl_absences[Department],IF(cal_filter_dept="","*",cal_filter_dept),tbl_absences[Employee],IF(cal_filter_emp="","*",cal_filter_emp))&gt;0</formula>
    </cfRule>
  </conditionalFormatting>
  <conditionalFormatting sqref="D11">
    <cfRule type="expression" dxfId="4" priority="39">
      <formula>MONTH($A$5+38)&lt;&gt;MONTH($B$4)</formula>
    </cfRule>
    <cfRule type="expression" dxfId="6" priority="83">
      <formula>COUNTIFS(tbl_absences[Date],$A$5+38,tbl_absences[Department],IF(cal_filter_dept="","*",cal_filter_dept),tbl_absences[Employee],IF(cal_filter_emp="","*",cal_filter_emp))&gt;0</formula>
    </cfRule>
  </conditionalFormatting>
  <conditionalFormatting sqref="D6">
    <cfRule type="expression" dxfId="4" priority="4">
      <formula>MONTH($A$5+3)&lt;&gt;MONTH($B$4)</formula>
    </cfRule>
    <cfRule type="expression" dxfId="6" priority="48">
      <formula>COUNTIFS(tbl_absences[Date],$A$5+3,tbl_absences[Department],IF(cal_filter_dept="","*",cal_filter_dept),tbl_absences[Employee],IF(cal_filter_emp="","*",cal_filter_emp))&gt;0</formula>
    </cfRule>
  </conditionalFormatting>
  <conditionalFormatting sqref="D7">
    <cfRule type="expression" dxfId="4" priority="11">
      <formula>MONTH($A$5+10)&lt;&gt;MONTH($B$4)</formula>
    </cfRule>
    <cfRule type="expression" dxfId="6" priority="55">
      <formula>COUNTIFS(tbl_absences[Date],$A$5+10,tbl_absences[Department],IF(cal_filter_dept="","*",cal_filter_dept),tbl_absences[Employee],IF(cal_filter_emp="","*",cal_filter_emp))&gt;0</formula>
    </cfRule>
  </conditionalFormatting>
  <conditionalFormatting sqref="D8">
    <cfRule type="expression" dxfId="4" priority="18">
      <formula>MONTH($A$5+17)&lt;&gt;MONTH($B$4)</formula>
    </cfRule>
    <cfRule type="expression" dxfId="6" priority="62">
      <formula>COUNTIFS(tbl_absences[Date],$A$5+17,tbl_absences[Department],IF(cal_filter_dept="","*",cal_filter_dept),tbl_absences[Employee],IF(cal_filter_emp="","*",cal_filter_emp))&gt;0</formula>
    </cfRule>
  </conditionalFormatting>
  <conditionalFormatting sqref="D9">
    <cfRule type="expression" dxfId="4" priority="25">
      <formula>MONTH($A$5+24)&lt;&gt;MONTH($B$4)</formula>
    </cfRule>
    <cfRule type="expression" dxfId="6" priority="69">
      <formula>COUNTIFS(tbl_absences[Date],$A$5+24,tbl_absences[Department],IF(cal_filter_dept="","*",cal_filter_dept),tbl_absences[Employee],IF(cal_filter_emp="","*",cal_filter_emp))&gt;0</formula>
    </cfRule>
  </conditionalFormatting>
  <conditionalFormatting sqref="E10">
    <cfRule type="expression" dxfId="4" priority="33">
      <formula>MONTH($A$5+32)&lt;&gt;MONTH($B$4)</formula>
    </cfRule>
    <cfRule type="expression" dxfId="6" priority="77">
      <formula>COUNTIFS(tbl_absences[Date],$A$5+32,tbl_absences[Department],IF(cal_filter_dept="","*",cal_filter_dept),tbl_absences[Employee],IF(cal_filter_emp="","*",cal_filter_emp))&gt;0</formula>
    </cfRule>
  </conditionalFormatting>
  <conditionalFormatting sqref="E11">
    <cfRule type="expression" dxfId="4" priority="40">
      <formula>MONTH($A$5+39)&lt;&gt;MONTH($B$4)</formula>
    </cfRule>
    <cfRule type="expression" dxfId="6" priority="84">
      <formula>COUNTIFS(tbl_absences[Date],$A$5+39,tbl_absences[Department],IF(cal_filter_dept="","*",cal_filter_dept),tbl_absences[Employee],IF(cal_filter_emp="","*",cal_filter_emp))&gt;0</formula>
    </cfRule>
  </conditionalFormatting>
  <conditionalFormatting sqref="E6">
    <cfRule type="expression" dxfId="4" priority="5">
      <formula>MONTH($A$5+4)&lt;&gt;MONTH($B$4)</formula>
    </cfRule>
    <cfRule type="expression" dxfId="6" priority="49">
      <formula>COUNTIFS(tbl_absences[Date],$A$5+4,tbl_absences[Department],IF(cal_filter_dept="","*",cal_filter_dept),tbl_absences[Employee],IF(cal_filter_emp="","*",cal_filter_emp))&gt;0</formula>
    </cfRule>
  </conditionalFormatting>
  <conditionalFormatting sqref="E7">
    <cfRule type="expression" dxfId="4" priority="12">
      <formula>MONTH($A$5+11)&lt;&gt;MONTH($B$4)</formula>
    </cfRule>
    <cfRule type="expression" dxfId="6" priority="56">
      <formula>COUNTIFS(tbl_absences[Date],$A$5+11,tbl_absences[Department],IF(cal_filter_dept="","*",cal_filter_dept),tbl_absences[Employee],IF(cal_filter_emp="","*",cal_filter_emp))&gt;0</formula>
    </cfRule>
  </conditionalFormatting>
  <conditionalFormatting sqref="E8">
    <cfRule type="expression" dxfId="4" priority="19">
      <formula>MONTH($A$5+18)&lt;&gt;MONTH($B$4)</formula>
    </cfRule>
    <cfRule type="expression" dxfId="6" priority="63">
      <formula>COUNTIFS(tbl_absences[Date],$A$5+18,tbl_absences[Department],IF(cal_filter_dept="","*",cal_filter_dept),tbl_absences[Employee],IF(cal_filter_emp="","*",cal_filter_emp))&gt;0</formula>
    </cfRule>
  </conditionalFormatting>
  <conditionalFormatting sqref="E9">
    <cfRule type="expression" dxfId="4" priority="26">
      <formula>MONTH($A$5+25)&lt;&gt;MONTH($B$4)</formula>
    </cfRule>
    <cfRule type="expression" dxfId="6" priority="70">
      <formula>COUNTIFS(tbl_absences[Date],$A$5+25,tbl_absences[Department],IF(cal_filter_dept="","*",cal_filter_dept),tbl_absences[Employee],IF(cal_filter_emp="","*",cal_filter_emp))&gt;0</formula>
    </cfRule>
  </conditionalFormatting>
  <conditionalFormatting sqref="F10">
    <cfRule type="expression" dxfId="4" priority="34">
      <formula>MONTH($A$5+33)&lt;&gt;MONTH($B$4)</formula>
    </cfRule>
    <cfRule type="expression" dxfId="6" priority="78">
      <formula>COUNTIFS(tbl_absences[Date],$A$5+33,tbl_absences[Department],IF(cal_filter_dept="","*",cal_filter_dept),tbl_absences[Employee],IF(cal_filter_emp="","*",cal_filter_emp))&gt;0</formula>
    </cfRule>
  </conditionalFormatting>
  <conditionalFormatting sqref="F11">
    <cfRule type="expression" dxfId="4" priority="41">
      <formula>MONTH($A$5+40)&lt;&gt;MONTH($B$4)</formula>
    </cfRule>
    <cfRule type="expression" dxfId="6" priority="85">
      <formula>COUNTIFS(tbl_absences[Date],$A$5+40,tbl_absences[Department],IF(cal_filter_dept="","*",cal_filter_dept),tbl_absences[Employee],IF(cal_filter_emp="","*",cal_filter_emp))&gt;0</formula>
    </cfRule>
  </conditionalFormatting>
  <conditionalFormatting sqref="F6">
    <cfRule type="expression" dxfId="4" priority="6">
      <formula>MONTH($A$5+5)&lt;&gt;MONTH($B$4)</formula>
    </cfRule>
    <cfRule type="expression" dxfId="6" priority="50">
      <formula>COUNTIFS(tbl_absences[Date],$A$5+5,tbl_absences[Department],IF(cal_filter_dept="","*",cal_filter_dept),tbl_absences[Employee],IF(cal_filter_emp="","*",cal_filter_emp))&gt;0</formula>
    </cfRule>
  </conditionalFormatting>
  <conditionalFormatting sqref="F6:F11">
    <cfRule type="notContainsBlanks" dxfId="5" priority="43">
      <formula>LEN(TRIM(F6))&gt;0</formula>
    </cfRule>
  </conditionalFormatting>
  <conditionalFormatting sqref="F7">
    <cfRule type="expression" dxfId="4" priority="13">
      <formula>MONTH($A$5+12)&lt;&gt;MONTH($B$4)</formula>
    </cfRule>
    <cfRule type="expression" dxfId="6" priority="57">
      <formula>COUNTIFS(tbl_absences[Date],$A$5+12,tbl_absences[Department],IF(cal_filter_dept="","*",cal_filter_dept),tbl_absences[Employee],IF(cal_filter_emp="","*",cal_filter_emp))&gt;0</formula>
    </cfRule>
  </conditionalFormatting>
  <conditionalFormatting sqref="F8">
    <cfRule type="expression" dxfId="4" priority="20">
      <formula>MONTH($A$5+19)&lt;&gt;MONTH($B$4)</formula>
    </cfRule>
    <cfRule type="expression" dxfId="6" priority="64">
      <formula>COUNTIFS(tbl_absences[Date],$A$5+19,tbl_absences[Department],IF(cal_filter_dept="","*",cal_filter_dept),tbl_absences[Employee],IF(cal_filter_emp="","*",cal_filter_emp))&gt;0</formula>
    </cfRule>
  </conditionalFormatting>
  <conditionalFormatting sqref="F9">
    <cfRule type="expression" dxfId="4" priority="27">
      <formula>MONTH($A$5+26)&lt;&gt;MONTH($B$4)</formula>
    </cfRule>
    <cfRule type="expression" dxfId="6" priority="71">
      <formula>COUNTIFS(tbl_absences[Date],$A$5+26,tbl_absences[Department],IF(cal_filter_dept="","*",cal_filter_dept),tbl_absences[Employee],IF(cal_filter_emp="","*",cal_filter_emp))&gt;0</formula>
    </cfRule>
  </conditionalFormatting>
  <conditionalFormatting sqref="G10">
    <cfRule type="expression" dxfId="4" priority="35">
      <formula>MONTH($A$5+34)&lt;&gt;MONTH($B$4)</formula>
    </cfRule>
    <cfRule type="expression" dxfId="6" priority="79">
      <formula>COUNTIFS(tbl_absences[Date],$A$5+34,tbl_absences[Department],IF(cal_filter_dept="","*",cal_filter_dept),tbl_absences[Employee],IF(cal_filter_emp="","*",cal_filter_emp))&gt;0</formula>
    </cfRule>
  </conditionalFormatting>
  <conditionalFormatting sqref="G11">
    <cfRule type="expression" dxfId="4" priority="42">
      <formula>MONTH($A$5+41)&lt;&gt;MONTH($B$4)</formula>
    </cfRule>
    <cfRule type="expression" dxfId="6" priority="86">
      <formula>COUNTIFS(tbl_absences[Date],$A$5+41,tbl_absences[Department],IF(cal_filter_dept="","*",cal_filter_dept),tbl_absences[Employee],IF(cal_filter_emp="","*",cal_filter_emp))&gt;0</formula>
    </cfRule>
  </conditionalFormatting>
  <conditionalFormatting sqref="G6">
    <cfRule type="expression" dxfId="4" priority="7">
      <formula>MONTH($A$5+6)&lt;&gt;MONTH($B$4)</formula>
    </cfRule>
    <cfRule type="expression" dxfId="6" priority="51">
      <formula>COUNTIFS(tbl_absences[Date],$A$5+6,tbl_absences[Department],IF(cal_filter_dept="","*",cal_filter_dept),tbl_absences[Employee],IF(cal_filter_emp="","*",cal_filter_emp))&gt;0</formula>
    </cfRule>
  </conditionalFormatting>
  <conditionalFormatting sqref="G6:G11">
    <cfRule type="notContainsBlanks" dxfId="5" priority="44">
      <formula>LEN(TRIM(G6))&gt;0</formula>
    </cfRule>
  </conditionalFormatting>
  <conditionalFormatting sqref="G7">
    <cfRule type="expression" dxfId="4" priority="14">
      <formula>MONTH($A$5+13)&lt;&gt;MONTH($B$4)</formula>
    </cfRule>
    <cfRule type="expression" dxfId="6" priority="58">
      <formula>COUNTIFS(tbl_absences[Date],$A$5+13,tbl_absences[Department],IF(cal_filter_dept="","*",cal_filter_dept),tbl_absences[Employee],IF(cal_filter_emp="","*",cal_filter_emp))&gt;0</formula>
    </cfRule>
  </conditionalFormatting>
  <conditionalFormatting sqref="G8">
    <cfRule type="expression" dxfId="4" priority="21">
      <formula>MONTH($A$5+20)&lt;&gt;MONTH($B$4)</formula>
    </cfRule>
    <cfRule type="expression" dxfId="6" priority="65">
      <formula>COUNTIFS(tbl_absences[Date],$A$5+20,tbl_absences[Department],IF(cal_filter_dept="","*",cal_filter_dept),tbl_absences[Employee],IF(cal_filter_emp="","*",cal_filter_emp))&gt;0</formula>
    </cfRule>
  </conditionalFormatting>
  <conditionalFormatting sqref="G9">
    <cfRule type="expression" dxfId="4" priority="28">
      <formula>MONTH($A$5+27)&lt;&gt;MONTH($B$4)</formula>
    </cfRule>
    <cfRule type="expression" dxfId="6" priority="72">
      <formula>COUNTIFS(tbl_absences[Date],$A$5+27,tbl_absences[Department],IF(cal_filter_dept="","*",cal_filter_dept),tbl_absences[Employee],IF(cal_filter_emp="","*",cal_filter_emp))&gt;0</formula>
    </cfRule>
  </conditionalFormatting>
  <pageMargins left="0.3" right="0.3" top="0.4" bottom="0.4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9</vt:i4>
      </vt:variant>
    </vt:vector>
  </HeadingPairs>
  <TitlesOfParts>
    <vt:vector size="14" baseType="lpstr">
      <vt:lpstr>Settings</vt:lpstr>
      <vt:lpstr>Employees</vt:lpstr>
      <vt:lpstr>Absence_Log</vt:lpstr>
      <vt:lpstr>Summary</vt:lpstr>
      <vt:lpstr>Monthly_Calendar</vt:lpstr>
      <vt:lpstr>cal_filter_dept</vt:lpstr>
      <vt:lpstr>cal_filter_emp</vt:lpstr>
      <vt:lpstr>lst_absence_types</vt:lpstr>
      <vt:lpstr>lst_durations</vt:lpstr>
      <vt:lpstr>lst_shifts</vt:lpstr>
      <vt:lpstr>lst_status</vt:lpstr>
      <vt:lpstr>lst_yesno</vt:lpstr>
      <vt:lpstr>period_end</vt:lpstr>
      <vt:lpstr>period_start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2025-08-14T01:57:12Z</dcterms:created>
  <dcterms:modified xsi:type="dcterms:W3CDTF">2025-08-14T01:57:12Z</dcterms:modified>
</cp:coreProperties>
</file>