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Utilisation Étendu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8">
    <fill>
      <patternFill/>
    </fill>
    <fill>
      <patternFill patternType="gray125"/>
    </fill>
    <fill>
      <patternFill patternType="solid">
        <fgColor rgb="00004080"/>
      </patternFill>
    </fill>
    <fill>
      <patternFill patternType="solid">
        <fgColor rgb="00C5D9F1"/>
      </patternFill>
    </fill>
    <fill>
      <patternFill patternType="solid">
        <fgColor rgb="00F2F2F2"/>
      </patternFill>
    </fill>
    <fill>
      <patternFill patternType="solid">
        <fgColor rgb="00FFFFFF"/>
      </patternFill>
    </fill>
    <fill>
      <patternFill patternType="solid">
        <fgColor rgb="00FFD966"/>
      </patternFill>
    </fill>
    <fill>
      <patternFill patternType="solid">
        <f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4" borderId="1" applyAlignment="1" pivotButton="0" quotePrefix="0" xfId="0">
      <alignment horizontal="center" vertical="center" wrapText="1"/>
    </xf>
    <xf numFmtId="2" fontId="0" fillId="4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center" vertical="center" wrapText="1"/>
    </xf>
    <xf numFmtId="2" fontId="0" fillId="5" borderId="1" applyAlignment="1" pivotButton="0" quotePrefix="0" xfId="0">
      <alignment horizontal="center" vertical="center" wrapText="1"/>
    </xf>
    <xf numFmtId="0" fontId="2" fillId="6" borderId="1" applyAlignment="1" pivotButton="0" quotePrefix="0" xfId="0">
      <alignment horizontal="center" vertical="center" wrapText="1"/>
    </xf>
    <xf numFmtId="2" fontId="0" fillId="7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9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  <col width="22" customWidth="1" min="12" max="12"/>
  </cols>
  <sheetData>
    <row r="1">
      <c r="A1" s="1" t="inlineStr">
        <is>
          <t>Suivi Étendu de l’Utilisation des Machines - Modèle KPI</t>
        </is>
      </c>
    </row>
    <row r="3">
      <c r="A3" s="2" t="inlineStr">
        <is>
          <t>Date</t>
        </is>
      </c>
      <c r="B3" s="2" t="inlineStr">
        <is>
          <t>Machine ID</t>
        </is>
      </c>
      <c r="C3" s="2" t="inlineStr">
        <is>
          <t>Équipe</t>
        </is>
      </c>
      <c r="D3" s="2" t="inlineStr">
        <is>
          <t>Temps disponible (min)</t>
        </is>
      </c>
      <c r="E3" s="2" t="inlineStr">
        <is>
          <t>Temps de fonctionnement (min)</t>
        </is>
      </c>
      <c r="F3" s="2" t="inlineStr">
        <is>
          <t>Temps d’arrêt (min)</t>
        </is>
      </c>
      <c r="G3" s="2" t="inlineStr">
        <is>
          <t>Temps total</t>
        </is>
      </c>
      <c r="H3" s="2" t="inlineStr">
        <is>
          <t>Taux d'utilisation (%)</t>
        </is>
      </c>
      <c r="I3" s="2" t="inlineStr">
        <is>
          <t>Indice de performance</t>
        </is>
      </c>
      <c r="J3" s="2" t="inlineStr">
        <is>
          <t>Taux d'arrêt (%)</t>
        </is>
      </c>
      <c r="K3" s="2" t="inlineStr">
        <is>
          <t>Rendement estimé (%)</t>
        </is>
      </c>
      <c r="L3" s="2" t="inlineStr">
        <is>
          <t>Efficacité globale (%)</t>
        </is>
      </c>
    </row>
    <row r="4">
      <c r="A4" s="3" t="inlineStr">
        <is>
          <t>2025-07-01</t>
        </is>
      </c>
      <c r="B4" s="3" t="inlineStr">
        <is>
          <t>MCH-104</t>
        </is>
      </c>
      <c r="C4" s="3" t="inlineStr">
        <is>
          <t>A</t>
        </is>
      </c>
      <c r="D4" s="3" t="n">
        <v>480</v>
      </c>
      <c r="E4" s="3" t="n">
        <v>392</v>
      </c>
      <c r="F4" s="3" t="n">
        <v>88</v>
      </c>
      <c r="G4" s="3">
        <f>E4+F4</f>
        <v/>
      </c>
      <c r="H4" s="4">
        <f>IF(D4=0,0,E4/D4*100)</f>
        <v/>
      </c>
      <c r="I4" s="4">
        <f>IF(G4=0,0,E4/G4)</f>
        <v/>
      </c>
      <c r="J4" s="4">
        <f>IF(D4=0,0,F4/D4*100)</f>
        <v/>
      </c>
      <c r="K4" s="4">
        <f>IF(D4=0,0,E4/D4*95)</f>
        <v/>
      </c>
      <c r="L4" s="4">
        <f>IF(D4=0,0,E4/D4*90)</f>
        <v/>
      </c>
    </row>
    <row r="5">
      <c r="A5" s="5" t="inlineStr">
        <is>
          <t>2025-07-02</t>
        </is>
      </c>
      <c r="B5" s="5" t="inlineStr">
        <is>
          <t>MCH-105</t>
        </is>
      </c>
      <c r="C5" s="5" t="inlineStr">
        <is>
          <t>B</t>
        </is>
      </c>
      <c r="D5" s="5" t="n">
        <v>480</v>
      </c>
      <c r="E5" s="5" t="n">
        <v>390</v>
      </c>
      <c r="F5" s="5" t="n">
        <v>90</v>
      </c>
      <c r="G5" s="5">
        <f>E5+F5</f>
        <v/>
      </c>
      <c r="H5" s="6">
        <f>IF(D5=0,0,E5/D5*100)</f>
        <v/>
      </c>
      <c r="I5" s="6">
        <f>IF(G5=0,0,E5/G5)</f>
        <v/>
      </c>
      <c r="J5" s="6">
        <f>IF(D5=0,0,F5/D5*100)</f>
        <v/>
      </c>
      <c r="K5" s="6">
        <f>IF(D5=0,0,E5/D5*95)</f>
        <v/>
      </c>
      <c r="L5" s="6">
        <f>IF(D5=0,0,E5/D5*90)</f>
        <v/>
      </c>
    </row>
    <row r="6">
      <c r="A6" s="3" t="inlineStr">
        <is>
          <t>2025-07-03</t>
        </is>
      </c>
      <c r="B6" s="3" t="inlineStr">
        <is>
          <t>MCH-106</t>
        </is>
      </c>
      <c r="C6" s="3" t="inlineStr">
        <is>
          <t>A</t>
        </is>
      </c>
      <c r="D6" s="3" t="n">
        <v>480</v>
      </c>
      <c r="E6" s="3" t="n">
        <v>388</v>
      </c>
      <c r="F6" s="3" t="n">
        <v>92</v>
      </c>
      <c r="G6" s="3">
        <f>E6+F6</f>
        <v/>
      </c>
      <c r="H6" s="4">
        <f>IF(D6=0,0,E6/D6*100)</f>
        <v/>
      </c>
      <c r="I6" s="4">
        <f>IF(G6=0,0,E6/G6)</f>
        <v/>
      </c>
      <c r="J6" s="4">
        <f>IF(D6=0,0,F6/D6*100)</f>
        <v/>
      </c>
      <c r="K6" s="4">
        <f>IF(D6=0,0,E6/D6*95)</f>
        <v/>
      </c>
      <c r="L6" s="4">
        <f>IF(D6=0,0,E6/D6*90)</f>
        <v/>
      </c>
    </row>
    <row r="7">
      <c r="A7" s="5" t="inlineStr">
        <is>
          <t>2025-07-04</t>
        </is>
      </c>
      <c r="B7" s="5" t="inlineStr">
        <is>
          <t>MCH-107</t>
        </is>
      </c>
      <c r="C7" s="5" t="inlineStr">
        <is>
          <t>B</t>
        </is>
      </c>
      <c r="D7" s="5" t="n">
        <v>480</v>
      </c>
      <c r="E7" s="5" t="n">
        <v>386</v>
      </c>
      <c r="F7" s="5" t="n">
        <v>94</v>
      </c>
      <c r="G7" s="5">
        <f>E7+F7</f>
        <v/>
      </c>
      <c r="H7" s="6">
        <f>IF(D7=0,0,E7/D7*100)</f>
        <v/>
      </c>
      <c r="I7" s="6">
        <f>IF(G7=0,0,E7/G7)</f>
        <v/>
      </c>
      <c r="J7" s="6">
        <f>IF(D7=0,0,F7/D7*100)</f>
        <v/>
      </c>
      <c r="K7" s="6">
        <f>IF(D7=0,0,E7/D7*95)</f>
        <v/>
      </c>
      <c r="L7" s="6">
        <f>IF(D7=0,0,E7/D7*90)</f>
        <v/>
      </c>
    </row>
    <row r="8">
      <c r="A8" s="3" t="inlineStr">
        <is>
          <t>2025-07-05</t>
        </is>
      </c>
      <c r="B8" s="3" t="inlineStr">
        <is>
          <t>MCH-108</t>
        </is>
      </c>
      <c r="C8" s="3" t="inlineStr">
        <is>
          <t>A</t>
        </is>
      </c>
      <c r="D8" s="3" t="n">
        <v>480</v>
      </c>
      <c r="E8" s="3" t="n">
        <v>384</v>
      </c>
      <c r="F8" s="3" t="n">
        <v>96</v>
      </c>
      <c r="G8" s="3">
        <f>E8+F8</f>
        <v/>
      </c>
      <c r="H8" s="4">
        <f>IF(D8=0,0,E8/D8*100)</f>
        <v/>
      </c>
      <c r="I8" s="4">
        <f>IF(G8=0,0,E8/G8)</f>
        <v/>
      </c>
      <c r="J8" s="4">
        <f>IF(D8=0,0,F8/D8*100)</f>
        <v/>
      </c>
      <c r="K8" s="4">
        <f>IF(D8=0,0,E8/D8*95)</f>
        <v/>
      </c>
      <c r="L8" s="4">
        <f>IF(D8=0,0,E8/D8*90)</f>
        <v/>
      </c>
    </row>
    <row r="9">
      <c r="A9" s="5" t="inlineStr">
        <is>
          <t>2025-07-06</t>
        </is>
      </c>
      <c r="B9" s="5" t="inlineStr">
        <is>
          <t>MCH-109</t>
        </is>
      </c>
      <c r="C9" s="5" t="inlineStr">
        <is>
          <t>B</t>
        </is>
      </c>
      <c r="D9" s="5" t="n">
        <v>480</v>
      </c>
      <c r="E9" s="5" t="n">
        <v>382</v>
      </c>
      <c r="F9" s="5" t="n">
        <v>98</v>
      </c>
      <c r="G9" s="5">
        <f>E9+F9</f>
        <v/>
      </c>
      <c r="H9" s="6">
        <f>IF(D9=0,0,E9/D9*100)</f>
        <v/>
      </c>
      <c r="I9" s="6">
        <f>IF(G9=0,0,E9/G9)</f>
        <v/>
      </c>
      <c r="J9" s="6">
        <f>IF(D9=0,0,F9/D9*100)</f>
        <v/>
      </c>
      <c r="K9" s="6">
        <f>IF(D9=0,0,E9/D9*95)</f>
        <v/>
      </c>
      <c r="L9" s="6">
        <f>IF(D9=0,0,E9/D9*90)</f>
        <v/>
      </c>
    </row>
    <row r="10">
      <c r="A10" s="3" t="inlineStr">
        <is>
          <t>2025-07-07</t>
        </is>
      </c>
      <c r="B10" s="3" t="inlineStr">
        <is>
          <t>MCH-110</t>
        </is>
      </c>
      <c r="C10" s="3" t="inlineStr">
        <is>
          <t>A</t>
        </is>
      </c>
      <c r="D10" s="3" t="n">
        <v>480</v>
      </c>
      <c r="E10" s="3" t="n">
        <v>380</v>
      </c>
      <c r="F10" s="3" t="n">
        <v>100</v>
      </c>
      <c r="G10" s="3">
        <f>E10+F10</f>
        <v/>
      </c>
      <c r="H10" s="4">
        <f>IF(D10=0,0,E10/D10*100)</f>
        <v/>
      </c>
      <c r="I10" s="4">
        <f>IF(G10=0,0,E10/G10)</f>
        <v/>
      </c>
      <c r="J10" s="4">
        <f>IF(D10=0,0,F10/D10*100)</f>
        <v/>
      </c>
      <c r="K10" s="4">
        <f>IF(D10=0,0,E10/D10*95)</f>
        <v/>
      </c>
      <c r="L10" s="4">
        <f>IF(D10=0,0,E10/D10*90)</f>
        <v/>
      </c>
    </row>
    <row r="11">
      <c r="A11" s="5" t="inlineStr">
        <is>
          <t>2025-07-08</t>
        </is>
      </c>
      <c r="B11" s="5" t="inlineStr">
        <is>
          <t>MCH-111</t>
        </is>
      </c>
      <c r="C11" s="5" t="inlineStr">
        <is>
          <t>B</t>
        </is>
      </c>
      <c r="D11" s="5" t="n">
        <v>480</v>
      </c>
      <c r="E11" s="5" t="n">
        <v>378</v>
      </c>
      <c r="F11" s="5" t="n">
        <v>102</v>
      </c>
      <c r="G11" s="5">
        <f>E11+F11</f>
        <v/>
      </c>
      <c r="H11" s="6">
        <f>IF(D11=0,0,E11/D11*100)</f>
        <v/>
      </c>
      <c r="I11" s="6">
        <f>IF(G11=0,0,E11/G11)</f>
        <v/>
      </c>
      <c r="J11" s="6">
        <f>IF(D11=0,0,F11/D11*100)</f>
        <v/>
      </c>
      <c r="K11" s="6">
        <f>IF(D11=0,0,E11/D11*95)</f>
        <v/>
      </c>
      <c r="L11" s="6">
        <f>IF(D11=0,0,E11/D11*90)</f>
        <v/>
      </c>
    </row>
    <row r="12">
      <c r="A12" s="3" t="inlineStr">
        <is>
          <t>2025-07-09</t>
        </is>
      </c>
      <c r="B12" s="3" t="inlineStr">
        <is>
          <t>MCH-112</t>
        </is>
      </c>
      <c r="C12" s="3" t="inlineStr">
        <is>
          <t>A</t>
        </is>
      </c>
      <c r="D12" s="3" t="n">
        <v>480</v>
      </c>
      <c r="E12" s="3" t="n">
        <v>376</v>
      </c>
      <c r="F12" s="3" t="n">
        <v>104</v>
      </c>
      <c r="G12" s="3">
        <f>E12+F12</f>
        <v/>
      </c>
      <c r="H12" s="4">
        <f>IF(D12=0,0,E12/D12*100)</f>
        <v/>
      </c>
      <c r="I12" s="4">
        <f>IF(G12=0,0,E12/G12)</f>
        <v/>
      </c>
      <c r="J12" s="4">
        <f>IF(D12=0,0,F12/D12*100)</f>
        <v/>
      </c>
      <c r="K12" s="4">
        <f>IF(D12=0,0,E12/D12*95)</f>
        <v/>
      </c>
      <c r="L12" s="4">
        <f>IF(D12=0,0,E12/D12*90)</f>
        <v/>
      </c>
    </row>
    <row r="13">
      <c r="A13" s="5" t="inlineStr">
        <is>
          <t>2025-07-10</t>
        </is>
      </c>
      <c r="B13" s="5" t="inlineStr">
        <is>
          <t>MCH-113</t>
        </is>
      </c>
      <c r="C13" s="5" t="inlineStr">
        <is>
          <t>B</t>
        </is>
      </c>
      <c r="D13" s="5" t="n">
        <v>480</v>
      </c>
      <c r="E13" s="5" t="n">
        <v>374</v>
      </c>
      <c r="F13" s="5" t="n">
        <v>106</v>
      </c>
      <c r="G13" s="5">
        <f>E13+F13</f>
        <v/>
      </c>
      <c r="H13" s="6">
        <f>IF(D13=0,0,E13/D13*100)</f>
        <v/>
      </c>
      <c r="I13" s="6">
        <f>IF(G13=0,0,E13/G13)</f>
        <v/>
      </c>
      <c r="J13" s="6">
        <f>IF(D13=0,0,F13/D13*100)</f>
        <v/>
      </c>
      <c r="K13" s="6">
        <f>IF(D13=0,0,E13/D13*95)</f>
        <v/>
      </c>
      <c r="L13" s="6">
        <f>IF(D13=0,0,E13/D13*90)</f>
        <v/>
      </c>
    </row>
    <row r="15">
      <c r="A15" s="7" t="inlineStr">
        <is>
          <t>Moyenne Utilisation</t>
        </is>
      </c>
      <c r="D15" s="8">
        <f>AVERAGE(H4:H13)</f>
        <v/>
      </c>
    </row>
    <row r="16">
      <c r="A16" s="7" t="inlineStr">
        <is>
          <t>Moyenne Performance</t>
        </is>
      </c>
      <c r="D16" s="8">
        <f>AVERAGE(I4:I13)</f>
        <v/>
      </c>
    </row>
    <row r="17">
      <c r="A17" s="7" t="inlineStr">
        <is>
          <t>Moyenne Taux d'arrêt</t>
        </is>
      </c>
      <c r="D17" s="8">
        <f>AVERAGE(J4:J13)</f>
        <v/>
      </c>
    </row>
    <row r="18">
      <c r="A18" s="7" t="inlineStr">
        <is>
          <t>Moyenne Rendement</t>
        </is>
      </c>
      <c r="D18" s="8">
        <f>AVERAGE(K4:K13)</f>
        <v/>
      </c>
    </row>
    <row r="19">
      <c r="A19" s="7" t="inlineStr">
        <is>
          <t>Efficacité Globale Moyenne</t>
        </is>
      </c>
      <c r="D19" s="8">
        <f>AVERAGE(L4:L13)</f>
        <v/>
      </c>
    </row>
  </sheetData>
  <mergeCells count="6">
    <mergeCell ref="A1:L1"/>
    <mergeCell ref="A15:C15"/>
    <mergeCell ref="A16:C16"/>
    <mergeCell ref="A17:C17"/>
    <mergeCell ref="A18:C18"/>
    <mergeCell ref="A19:C1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2025-07-27T15:59:42Z</dcterms:created>
  <dcterms:modified xmlns:dcterms="http://purl.org/dc/terms/" xmlns:xsi="http://www.w3.org/2001/XMLSchema-instance" xsi:type="dcterms:W3CDTF">2025-07-27T15:59:42Z</dcterms:modified>
</cp:coreProperties>
</file>