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aire Stock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305496"/>
        <bgColor rgb="00305496"/>
      </patternFill>
    </fill>
    <fill>
      <patternFill patternType="solid">
        <fgColor rgb="00BDD7EE"/>
        <bgColor rgb="00BDD7EE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3" fillId="0" borderId="0" pivotButton="0" quotePrefix="0" xfId="0"/>
    <xf numFmtId="0" fontId="2" fillId="4" borderId="0" pivotButton="0" quotePrefix="0" xfId="0"/>
    <xf numFmtId="0" fontId="2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32" customWidth="1" min="12" max="12"/>
    <col width="22" customWidth="1" min="13" max="13"/>
  </cols>
  <sheetData>
    <row r="1">
      <c r="A1" s="1" t="inlineStr">
        <is>
          <t>Tableau de Gestion de Stock - Modèle Excel</t>
        </is>
      </c>
      <c r="L1" s="2" t="inlineStr">
        <is>
          <t>📊 Indicateurs Généraux</t>
        </is>
      </c>
    </row>
    <row r="2">
      <c r="A2" t="inlineStr">
        <is>
          <t>Dernière mise à jour :</t>
        </is>
      </c>
      <c r="B2" t="inlineStr">
        <is>
          <t>2025-07-10</t>
        </is>
      </c>
      <c r="L2" s="2" t="inlineStr">
        <is>
          <t>Produits en rupture :</t>
        </is>
      </c>
      <c r="M2" s="3">
        <f>COUNTIF(E5:E104,0)</f>
        <v/>
      </c>
    </row>
    <row r="3">
      <c r="L3" s="2" t="inlineStr">
        <is>
          <t>Sous seuil (&lt;=5) :</t>
        </is>
      </c>
      <c r="M3" s="3">
        <f>COUNTIFS(E5:E104,"&lt;=5",E5:E104,"&gt;0")</f>
        <v/>
      </c>
    </row>
    <row r="4">
      <c r="A4" s="4" t="inlineStr">
        <is>
          <t>Type d'inventaire</t>
        </is>
      </c>
      <c r="B4" s="4" t="inlineStr">
        <is>
          <t>Référence</t>
        </is>
      </c>
      <c r="C4" s="4" t="inlineStr">
        <is>
          <t>Produit</t>
        </is>
      </c>
      <c r="D4" s="4" t="inlineStr">
        <is>
          <t>Catégorie</t>
        </is>
      </c>
      <c r="E4" s="4" t="inlineStr">
        <is>
          <t>Quantité</t>
        </is>
      </c>
      <c r="F4" s="4" t="inlineStr">
        <is>
          <t>Seuil Min</t>
        </is>
      </c>
      <c r="G4" s="4" t="inlineStr">
        <is>
          <t>État</t>
        </is>
      </c>
      <c r="H4" s="4" t="inlineStr">
        <is>
          <t>Dernier mouvement</t>
        </is>
      </c>
      <c r="I4" s="4" t="inlineStr">
        <is>
          <t>Type de mouvement</t>
        </is>
      </c>
      <c r="J4" s="4" t="inlineStr">
        <is>
          <t>Fournisseur</t>
        </is>
      </c>
      <c r="L4" s="2" t="inlineStr">
        <is>
          <t>Surstock (&gt;15) :</t>
        </is>
      </c>
      <c r="M4" s="3">
        <f>COUNTIFS(E5:E104,"&gt;15")</f>
        <v/>
      </c>
    </row>
    <row r="5">
      <c r="A5" t="inlineStr">
        <is>
          <t>Permanent</t>
        </is>
      </c>
      <c r="B5" t="inlineStr">
        <is>
          <t>PRD001</t>
        </is>
      </c>
      <c r="C5" t="inlineStr">
        <is>
          <t>Clé USB</t>
        </is>
      </c>
      <c r="D5" t="inlineStr">
        <is>
          <t>Électronique</t>
        </is>
      </c>
      <c r="E5" t="n">
        <v>12</v>
      </c>
      <c r="F5" t="n">
        <v>5</v>
      </c>
      <c r="G5" t="inlineStr">
        <is>
          <t>Bon</t>
        </is>
      </c>
      <c r="H5" t="inlineStr">
        <is>
          <t>2025-07-01</t>
        </is>
      </c>
      <c r="I5" t="inlineStr">
        <is>
          <t>Entrée</t>
        </is>
      </c>
      <c r="J5" t="inlineStr">
        <is>
          <t>Fournitech</t>
        </is>
      </c>
      <c r="L5" s="2" t="inlineStr">
        <is>
          <t>Total produits :</t>
        </is>
      </c>
      <c r="M5" s="3">
        <f>COUNTA(B5:B104)</f>
        <v/>
      </c>
    </row>
    <row r="6">
      <c r="A6" t="inlineStr">
        <is>
          <t>Permanent</t>
        </is>
      </c>
      <c r="B6" t="inlineStr">
        <is>
          <t>PRD002</t>
        </is>
      </c>
      <c r="C6" t="inlineStr">
        <is>
          <t>Chargeur</t>
        </is>
      </c>
      <c r="D6" t="inlineStr">
        <is>
          <t>Électronique</t>
        </is>
      </c>
      <c r="E6" t="n">
        <v>1</v>
      </c>
      <c r="F6" t="n">
        <v>3</v>
      </c>
      <c r="G6" t="inlineStr">
        <is>
          <t>Bon</t>
        </is>
      </c>
      <c r="H6" t="inlineStr">
        <is>
          <t>2025-07-05</t>
        </is>
      </c>
      <c r="I6" t="inlineStr">
        <is>
          <t>Sortie</t>
        </is>
      </c>
      <c r="J6" t="inlineStr">
        <is>
          <t>ElectroMax</t>
        </is>
      </c>
    </row>
    <row r="7">
      <c r="A7" t="inlineStr">
        <is>
          <t>Périodique</t>
        </is>
      </c>
      <c r="B7" t="inlineStr">
        <is>
          <t>PRD003</t>
        </is>
      </c>
      <c r="C7" t="inlineStr">
        <is>
          <t>Classeur</t>
        </is>
      </c>
      <c r="D7" t="inlineStr">
        <is>
          <t>Fourniture</t>
        </is>
      </c>
      <c r="E7" t="n">
        <v>30</v>
      </c>
      <c r="F7" t="n">
        <v>10</v>
      </c>
      <c r="G7" t="inlineStr">
        <is>
          <t>Neuf</t>
        </is>
      </c>
      <c r="H7" t="inlineStr">
        <is>
          <t>2025-07-03</t>
        </is>
      </c>
      <c r="I7" t="inlineStr">
        <is>
          <t>Entrée</t>
        </is>
      </c>
      <c r="J7" t="inlineStr">
        <is>
          <t>BureauPro</t>
        </is>
      </c>
    </row>
    <row r="8">
      <c r="A8" t="inlineStr">
        <is>
          <t>Tournant</t>
        </is>
      </c>
      <c r="B8" t="inlineStr">
        <is>
          <t>PRD004</t>
        </is>
      </c>
      <c r="C8" t="inlineStr">
        <is>
          <t>Câble HDMI</t>
        </is>
      </c>
      <c r="D8" t="inlineStr">
        <is>
          <t>Électronique</t>
        </is>
      </c>
      <c r="E8" t="n">
        <v>0</v>
      </c>
      <c r="F8" t="n">
        <v>2</v>
      </c>
      <c r="G8" t="inlineStr">
        <is>
          <t>HS</t>
        </is>
      </c>
      <c r="H8" t="inlineStr">
        <is>
          <t>2025-07-04</t>
        </is>
      </c>
      <c r="I8" t="inlineStr">
        <is>
          <t>Sortie</t>
        </is>
      </c>
      <c r="J8" t="inlineStr">
        <is>
          <t>Connexion+</t>
        </is>
      </c>
    </row>
    <row r="9">
      <c r="A9" t="inlineStr">
        <is>
          <t>Périodique</t>
        </is>
      </c>
      <c r="B9" t="inlineStr">
        <is>
          <t>PRD005</t>
        </is>
      </c>
      <c r="C9" t="inlineStr">
        <is>
          <t>Tapis de souris</t>
        </is>
      </c>
      <c r="D9" t="inlineStr">
        <is>
          <t>Fourniture</t>
        </is>
      </c>
      <c r="E9" t="n">
        <v>18</v>
      </c>
      <c r="F9" t="n">
        <v>5</v>
      </c>
      <c r="G9" t="inlineStr">
        <is>
          <t>Bon</t>
        </is>
      </c>
      <c r="H9" t="inlineStr">
        <is>
          <t>2025-07-06</t>
        </is>
      </c>
      <c r="I9" t="inlineStr">
        <is>
          <t>Entrée</t>
        </is>
      </c>
      <c r="J9" t="inlineStr">
        <is>
          <t>BureauPro</t>
        </is>
      </c>
    </row>
    <row r="10">
      <c r="A10" t="inlineStr">
        <is>
          <t>Tournant</t>
        </is>
      </c>
      <c r="B10" t="inlineStr">
        <is>
          <t>PRD006</t>
        </is>
      </c>
      <c r="C10" t="inlineStr">
        <is>
          <t>Lampe LED</t>
        </is>
      </c>
      <c r="D10" t="inlineStr">
        <is>
          <t>Éclairage</t>
        </is>
      </c>
      <c r="E10" t="n">
        <v>25</v>
      </c>
      <c r="F10" t="n">
        <v>8</v>
      </c>
      <c r="G10" t="inlineStr">
        <is>
          <t>Bon</t>
        </is>
      </c>
      <c r="H10" t="inlineStr">
        <is>
          <t>2025-07-02</t>
        </is>
      </c>
      <c r="I10" t="inlineStr">
        <is>
          <t>Entrée</t>
        </is>
      </c>
      <c r="J10" t="inlineStr">
        <is>
          <t>LightUp</t>
        </is>
      </c>
      <c r="L10" s="2" t="inlineStr">
        <is>
          <t>📂 Analyse par Type d'inventaire</t>
        </is>
      </c>
    </row>
    <row r="11">
      <c r="L11" s="2" t="inlineStr">
        <is>
          <t>Permanent - Total :</t>
        </is>
      </c>
      <c r="M11" s="3">
        <f>COUNTIF(A5:A104,"Permanent")</f>
        <v/>
      </c>
    </row>
    <row r="12">
      <c r="L12" s="2" t="inlineStr">
        <is>
          <t>Permanent - Rupture :</t>
        </is>
      </c>
      <c r="M12" s="3">
        <f>COUNTIFS(A5:A104,"Permanent",E5:E104,0)</f>
        <v/>
      </c>
    </row>
    <row r="13">
      <c r="L13" s="2" t="inlineStr">
        <is>
          <t>Permanent - Surstock :</t>
        </is>
      </c>
      <c r="M13" s="3">
        <f>COUNTIFS(A5:A104,"Permanent",E5:E104,"&gt;15")</f>
        <v/>
      </c>
    </row>
    <row r="15">
      <c r="L15" s="2" t="inlineStr">
        <is>
          <t>Périodique - Total :</t>
        </is>
      </c>
      <c r="M15" s="3">
        <f>COUNTIF(A5:A104,"Périodique")</f>
        <v/>
      </c>
    </row>
    <row r="16">
      <c r="L16" s="2" t="inlineStr">
        <is>
          <t>Périodique - Sous seuil :</t>
        </is>
      </c>
      <c r="M16" s="3">
        <f>COUNTIFS(A5:A104,"Périodique",E5:E104,"&lt;=5",E5:E104,"&gt;0")</f>
        <v/>
      </c>
    </row>
    <row r="17">
      <c r="L17" s="2" t="inlineStr">
        <is>
          <t>Périodique - Surstock :</t>
        </is>
      </c>
      <c r="M17" s="3">
        <f>COUNTIFS(A5:A104,"Périodique",E5:E104,"&gt;15")</f>
        <v/>
      </c>
    </row>
    <row r="19">
      <c r="L19" s="2" t="inlineStr">
        <is>
          <t>Tournant - Total :</t>
        </is>
      </c>
      <c r="M19" s="3">
        <f>COUNTIF(A5:A104,"Tournant")</f>
        <v/>
      </c>
    </row>
    <row r="20">
      <c r="L20" s="2" t="inlineStr">
        <is>
          <t>Tournant - HS :</t>
        </is>
      </c>
      <c r="M20" s="3">
        <f>COUNTIFS(A5:A104,"Tournant",G5:G104,"HS")</f>
        <v/>
      </c>
    </row>
    <row r="21">
      <c r="L21" s="2" t="inlineStr">
        <is>
          <t>Tournant - Rupture :</t>
        </is>
      </c>
      <c r="M21" s="3">
        <f>COUNTIFS(A5:A104,"Tournant",E5:E104,0)</f>
        <v/>
      </c>
    </row>
  </sheetData>
  <mergeCells count="1">
    <mergeCell ref="A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2025-07-10T03:47:03Z</dcterms:created>
  <dcterms:modified xmlns:dcterms="http://purl.org/dc/terms/" xmlns:xsi="http://www.w3.org/2001/XMLSchema-instance" xsi:type="dcterms:W3CDTF">2025-07-10T03:47:03Z</dcterms:modified>
</cp:coreProperties>
</file>