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RUCTURE" sheetId="1" state="visible" r:id="rId1"/>
    <sheet xmlns:r="http://schemas.openxmlformats.org/officeDocument/2006/relationships" name="BUDGET_CENTRES" sheetId="2" state="visible" r:id="rId2"/>
    <sheet xmlns:r="http://schemas.openxmlformats.org/officeDocument/2006/relationships" name="KPI" sheetId="3" state="visible" r:id="rId3"/>
    <sheet xmlns:r="http://schemas.openxmlformats.org/officeDocument/2006/relationships" name="VENTES" sheetId="4" state="visible" r:id="rId4"/>
    <sheet xmlns:r="http://schemas.openxmlformats.org/officeDocument/2006/relationships" name="DASHBOARD" sheetId="5" state="visible" r:id="rId5"/>
    <sheet xmlns:r="http://schemas.openxmlformats.org/officeDocument/2006/relationships" name="TRESORERIE" sheetId="6" state="visible" r:id="rId6"/>
    <sheet xmlns:r="http://schemas.openxmlformats.org/officeDocument/2006/relationships" name="ALERTES" sheetId="7" state="visible" r:id="rId7"/>
    <sheet xmlns:r="http://schemas.openxmlformats.org/officeDocument/2006/relationships" name="PROD_DASHBOARD" sheetId="8" state="visible" r:id="rId8"/>
    <sheet xmlns:r="http://schemas.openxmlformats.org/officeDocument/2006/relationships" name="VENTES_DASHBOARD" sheetId="9" state="visible" r:id="rId9"/>
    <sheet xmlns:r="http://schemas.openxmlformats.org/officeDocument/2006/relationships" name="RH_DASHBOARD" sheetId="10" state="visible" r:id="rId10"/>
    <sheet xmlns:r="http://schemas.openxmlformats.org/officeDocument/2006/relationships" name="SYNTHESE_CENTRES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0" borderId="1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Budget vs Réalisation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'BUDGET_CENTRES'!B2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'BUDGET_CENTRES'!$A$3:$A$5</f>
            </numRef>
          </cat>
          <val>
            <numRef>
              <f>'BUDGET_CENTRES'!$B$3:$B$5</f>
            </numRef>
          </val>
        </ser>
        <ser>
          <idx val="1"/>
          <order val="1"/>
          <tx>
            <strRef>
              <f>'BUDGET_CENTRES'!C2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'BUDGET_CENTRES'!$A$3:$A$5</f>
            </numRef>
          </cat>
          <val>
            <numRef>
              <f>'BUDGET_CENTRES'!$C$3:$C$5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Flux de trésorerie mensuels</a:t>
            </a:r>
          </a:p>
        </rich>
      </tx>
    </title>
    <plotArea>
      <lineChart>
        <grouping val="standard"/>
        <ser>
          <idx val="0"/>
          <order val="0"/>
          <tx>
            <strRef>
              <f>'TRESORERIE'!D2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'TRESORERIE'!$A$3:$A$7</f>
            </numRef>
          </cat>
          <val>
            <numRef>
              <f>'TRESORERIE'!$D$3:$D$7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Réalisations par Centre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'SYNTHESE_CENTRES'!C3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'SYNTHESE_CENTRES'!$A$4:$A$6</f>
            </numRef>
          </cat>
          <val>
            <numRef>
              <f>'SYNTHESE_CENTRES'!$C$4:$C$5</f>
            </numRef>
          </val>
        </ser>
        <ser>
          <idx val="1"/>
          <order val="1"/>
          <tx>
            <strRef>
              <f>'SYNTHESE_CENTRES'!D3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'SYNTHESE_CENTRES'!$A$4:$A$6</f>
            </numRef>
          </cat>
          <val>
            <numRef>
              <f>'SYNTHESE_CENTRES'!$D$4:$D$5</f>
            </numRef>
          </val>
        </ser>
        <ser>
          <idx val="2"/>
          <order val="2"/>
          <tx>
            <strRef>
              <f>'SYNTHESE_CENTRES'!E3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'SYNTHESE_CENTRES'!$A$4:$A$6</f>
            </numRef>
          </cat>
          <val>
            <numRef>
              <f>'SYNTHESE_CENTRES'!$E$4:$E$5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432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6</col>
      <colOff>0</colOff>
      <row>2</row>
      <rowOff>0</rowOff>
    </from>
    <ext cx="432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7</col>
      <colOff>0</colOff>
      <row>2</row>
      <rowOff>0</rowOff>
    </from>
    <ext cx="50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11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Pilotage analytique performant avec Excel – Contrôle de gestion avancé</t>
        </is>
      </c>
    </row>
    <row r="2"/>
    <row r="3">
      <c r="A3" s="2" t="inlineStr">
        <is>
          <t>Centre de coût</t>
        </is>
      </c>
      <c r="B3" s="2" t="inlineStr">
        <is>
          <t>Type</t>
        </is>
      </c>
      <c r="C3" s="2" t="inlineStr">
        <is>
          <t>Clé de répartition</t>
        </is>
      </c>
      <c r="D3" s="2" t="inlineStr">
        <is>
          <t>Objectif stratégique</t>
        </is>
      </c>
    </row>
    <row r="4">
      <c r="A4" s="3" t="inlineStr">
        <is>
          <t>PROD</t>
        </is>
      </c>
      <c r="B4" s="3" t="inlineStr">
        <is>
          <t>Principal</t>
        </is>
      </c>
      <c r="C4" s="3" t="inlineStr">
        <is>
          <t>Heures machine</t>
        </is>
      </c>
      <c r="D4" s="3" t="inlineStr">
        <is>
          <t>Maîtriser le coût unitaire</t>
        </is>
      </c>
    </row>
    <row r="5">
      <c r="A5" s="3" t="inlineStr">
        <is>
          <t>VENTES</t>
        </is>
      </c>
      <c r="B5" s="3" t="inlineStr">
        <is>
          <t>Support</t>
        </is>
      </c>
      <c r="C5" s="3" t="inlineStr">
        <is>
          <t>CA</t>
        </is>
      </c>
      <c r="D5" s="3" t="inlineStr">
        <is>
          <t>Augmenter le volume vendu</t>
        </is>
      </c>
    </row>
    <row r="6">
      <c r="A6" s="3" t="inlineStr">
        <is>
          <t>RH</t>
        </is>
      </c>
      <c r="B6" s="3" t="inlineStr">
        <is>
          <t>Support</t>
        </is>
      </c>
      <c r="C6" s="3" t="inlineStr">
        <is>
          <t>ETP</t>
        </is>
      </c>
      <c r="D6" s="3" t="inlineStr">
        <is>
          <t>Optimiser la masse salariale</t>
        </is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/>
    <row r="2">
      <c r="A2" s="2" t="inlineStr">
        <is>
          <t>Centre</t>
        </is>
      </c>
      <c r="B2" s="2" t="inlineStr">
        <is>
          <t>Budget mensuel</t>
        </is>
      </c>
      <c r="C2" s="2" t="inlineStr">
        <is>
          <t>Réalisation</t>
        </is>
      </c>
      <c r="D2" s="2" t="inlineStr">
        <is>
          <t>Écart</t>
        </is>
      </c>
      <c r="E2" s="2" t="inlineStr">
        <is>
          <t>Objectif CA</t>
        </is>
      </c>
      <c r="F2" s="2" t="inlineStr">
        <is>
          <t>Marge cible</t>
        </is>
      </c>
    </row>
    <row r="3">
      <c r="A3" s="3" t="inlineStr">
        <is>
          <t>PROD</t>
        </is>
      </c>
      <c r="B3" s="3" t="n">
        <v>50000</v>
      </c>
      <c r="C3" s="3" t="n">
        <v>52000</v>
      </c>
      <c r="D3" s="3">
        <f>IFERROR(C3-B3,"")</f>
        <v/>
      </c>
      <c r="E3" s="3" t="n">
        <v>80000</v>
      </c>
      <c r="F3" s="3">
        <f>IFERROR(E3-C3,"")</f>
        <v/>
      </c>
    </row>
    <row r="4">
      <c r="A4" s="3" t="inlineStr">
        <is>
          <t>VENTES</t>
        </is>
      </c>
      <c r="B4" s="3" t="n">
        <v>20000</v>
      </c>
      <c r="C4" s="3" t="n">
        <v>19000</v>
      </c>
      <c r="D4" s="3">
        <f>IFERROR(C4-B4,"")</f>
        <v/>
      </c>
      <c r="E4" s="3" t="n">
        <v>35000</v>
      </c>
      <c r="F4" s="3">
        <f>IFERROR(E4-C4,"")</f>
        <v/>
      </c>
    </row>
    <row r="5">
      <c r="A5" s="3" t="inlineStr">
        <is>
          <t>RH</t>
        </is>
      </c>
      <c r="B5" s="3" t="n">
        <v>15000</v>
      </c>
      <c r="C5" s="3" t="n">
        <v>16000</v>
      </c>
      <c r="D5" s="3">
        <f>IFERROR(C5-B5,"")</f>
        <v/>
      </c>
      <c r="E5" s="3" t="n">
        <v>0</v>
      </c>
      <c r="F5" s="3">
        <f>IFERROR(E5-C5,"")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/>
    <row r="2">
      <c r="A2" s="2" t="inlineStr">
        <is>
          <t>Indicateur</t>
        </is>
      </c>
      <c r="B2" s="2" t="inlineStr">
        <is>
          <t>Formule</t>
        </is>
      </c>
      <c r="C2" s="2" t="inlineStr">
        <is>
          <t>Valeur attendue</t>
        </is>
      </c>
      <c r="D2" s="2" t="inlineStr">
        <is>
          <t>Description</t>
        </is>
      </c>
    </row>
    <row r="3">
      <c r="A3" s="3" t="inlineStr">
        <is>
          <t>Taux de marge brute</t>
        </is>
      </c>
      <c r="B3" s="3">
        <f>IFERROR(Analyse!E4/Analyse!D4,"")</f>
        <v/>
      </c>
      <c r="C3" s="3" t="inlineStr">
        <is>
          <t>≥ 35%</t>
        </is>
      </c>
      <c r="D3" s="3" t="inlineStr">
        <is>
          <t>Mesure la rentabilité brute sur centre PROD</t>
        </is>
      </c>
    </row>
    <row r="4">
      <c r="A4" s="3" t="inlineStr">
        <is>
          <t>Écart budgétaire RH</t>
        </is>
      </c>
      <c r="B4" s="3">
        <f>IFERROR(BUDGET_CENTRES!D5,"")</f>
        <v/>
      </c>
      <c r="C4" s="3" t="inlineStr">
        <is>
          <t>≤ 0</t>
        </is>
      </c>
      <c r="D4" s="3" t="inlineStr">
        <is>
          <t>Contrôle des dépassements de charges RH</t>
        </is>
      </c>
    </row>
    <row r="5">
      <c r="A5" s="3" t="inlineStr">
        <is>
          <t>Ratio productivité</t>
        </is>
      </c>
      <c r="B5" s="3">
        <f>IFERROR(=E3/B3,"")</f>
        <v/>
      </c>
      <c r="C5" s="3" t="inlineStr">
        <is>
          <t>≥ 1.6</t>
        </is>
      </c>
      <c r="D5" s="3" t="inlineStr">
        <is>
          <t>CA par euro de charge PROD</t>
        </is>
      </c>
    </row>
    <row r="6">
      <c r="A6" s="3" t="inlineStr">
        <is>
          <t>Rendement Ventes</t>
        </is>
      </c>
      <c r="B6" s="3">
        <f>IFERROR(VENTES!E6/VENTES!C6,"")</f>
        <v/>
      </c>
      <c r="C6" s="3" t="inlineStr">
        <is>
          <t>≥ 50</t>
        </is>
      </c>
      <c r="D6" s="3" t="inlineStr">
        <is>
          <t>CA moyen par unité vendue (Produit C)</t>
        </is>
      </c>
    </row>
    <row r="7">
      <c r="A7" s="3" t="inlineStr">
        <is>
          <t>Ratio Trésorerie nette</t>
        </is>
      </c>
      <c r="B7" s="3">
        <f>IFERROR(TRESORERIE!E7/3,"")</f>
        <v/>
      </c>
      <c r="C7" s="3" t="inlineStr">
        <is>
          <t>≥ 5000</t>
        </is>
      </c>
      <c r="D7" s="3" t="inlineStr">
        <is>
          <t>Solde moyen cumulé sur 3 mois</t>
        </is>
      </c>
    </row>
    <row r="8">
      <c r="A8" s="3" t="inlineStr">
        <is>
          <t>Poids RH sur charges</t>
        </is>
      </c>
      <c r="B8" s="3">
        <f>IFERROR(BUDGET_CENTRES!C5/(BUDGET_CENTRES!C3+BUDGET_CENTRES!C4+BUDGET_CENTRES!C5),"")</f>
        <v/>
      </c>
      <c r="C8" s="3" t="inlineStr">
        <is>
          <t>≤ 25%</t>
        </is>
      </c>
      <c r="D8" s="3" t="inlineStr">
        <is>
          <t>Part des RH sur total réalisé</t>
        </is>
      </c>
    </row>
    <row r="9">
      <c r="A9" s="3" t="inlineStr">
        <is>
          <t>Taux de couverture VENTES</t>
        </is>
      </c>
      <c r="B9" s="3">
        <f>IFERROR(BUDGET_CENTRES!F4/BUDGET_CENTRES!C4,"")</f>
        <v/>
      </c>
      <c r="C9" s="3" t="inlineStr">
        <is>
          <t>≥ 1</t>
        </is>
      </c>
      <c r="D9" s="3" t="inlineStr">
        <is>
          <t>Marge par euro dépensé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/>
    <row r="2">
      <c r="A2" s="2" t="inlineStr">
        <is>
          <t>Date</t>
        </is>
      </c>
      <c r="B2" s="2" t="inlineStr">
        <is>
          <t>Produit</t>
        </is>
      </c>
      <c r="C2" s="2" t="inlineStr">
        <is>
          <t>Quantité</t>
        </is>
      </c>
      <c r="D2" s="2" t="inlineStr">
        <is>
          <t>Prix unitaire</t>
        </is>
      </c>
      <c r="E2" s="2" t="inlineStr">
        <is>
          <t>Total</t>
        </is>
      </c>
    </row>
    <row r="3">
      <c r="A3" s="3" t="inlineStr">
        <is>
          <t>01/01/2025</t>
        </is>
      </c>
      <c r="B3" s="3" t="inlineStr">
        <is>
          <t>Produit A</t>
        </is>
      </c>
      <c r="C3" s="3" t="n">
        <v>100</v>
      </c>
      <c r="D3" s="3" t="n">
        <v>50</v>
      </c>
      <c r="E3" s="3">
        <f>IFERROR(C3*D3,"")</f>
        <v/>
      </c>
    </row>
    <row r="4">
      <c r="A4" s="3" t="inlineStr">
        <is>
          <t>05/01/2025</t>
        </is>
      </c>
      <c r="B4" s="3" t="inlineStr">
        <is>
          <t>Produit B</t>
        </is>
      </c>
      <c r="C4" s="3" t="n">
        <v>150</v>
      </c>
      <c r="D4" s="3" t="n">
        <v>40</v>
      </c>
      <c r="E4" s="3">
        <f>IFERROR(C4*D4,"")</f>
        <v/>
      </c>
    </row>
    <row r="5">
      <c r="A5" s="3" t="inlineStr">
        <is>
          <t>10/01/2025</t>
        </is>
      </c>
      <c r="B5" s="3" t="inlineStr">
        <is>
          <t>Produit A</t>
        </is>
      </c>
      <c r="C5" s="3" t="n">
        <v>120</v>
      </c>
      <c r="D5" s="3" t="n">
        <v>52</v>
      </c>
      <c r="E5" s="3">
        <f>IFERROR(C5*D5,"")</f>
        <v/>
      </c>
    </row>
    <row r="6">
      <c r="A6" s="3" t="inlineStr">
        <is>
          <t>15/01/2025</t>
        </is>
      </c>
      <c r="B6" s="3" t="inlineStr">
        <is>
          <t>Produit C</t>
        </is>
      </c>
      <c r="C6" s="3" t="n">
        <v>90</v>
      </c>
      <c r="D6" s="3" t="n">
        <v>60</v>
      </c>
      <c r="E6" s="3">
        <f>IFERROR(C6*D6,"")</f>
        <v/>
      </c>
    </row>
    <row r="7">
      <c r="A7" s="3" t="inlineStr">
        <is>
          <t>20/01/2025</t>
        </is>
      </c>
      <c r="B7" s="3" t="inlineStr">
        <is>
          <t>Produit A</t>
        </is>
      </c>
      <c r="C7" s="3" t="n">
        <v>130</v>
      </c>
      <c r="D7" s="3" t="n">
        <v>51</v>
      </c>
      <c r="E7" s="3">
        <f>IFERROR(C7*D7,"")</f>
        <v/>
      </c>
    </row>
    <row r="8">
      <c r="A8" s="3" t="inlineStr">
        <is>
          <t>25/01/2025</t>
        </is>
      </c>
      <c r="B8" s="3" t="inlineStr">
        <is>
          <t>Produit B</t>
        </is>
      </c>
      <c r="C8" s="3" t="n">
        <v>160</v>
      </c>
      <c r="D8" s="3" t="n">
        <v>39</v>
      </c>
      <c r="E8" s="3">
        <f>IFERROR(C8*D8,"")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Dashboard de Contrôle de Gestion</t>
        </is>
      </c>
    </row>
    <row r="2"/>
    <row r="3">
      <c r="A3" s="2" t="inlineStr">
        <is>
          <t>Centre</t>
        </is>
      </c>
      <c r="B3" s="2" t="inlineStr">
        <is>
          <t>Budget</t>
        </is>
      </c>
      <c r="C3" s="2" t="inlineStr">
        <is>
          <t>Réalisation</t>
        </is>
      </c>
      <c r="D3" s="2" t="inlineStr">
        <is>
          <t>Écart</t>
        </is>
      </c>
      <c r="E3" s="2" t="inlineStr">
        <is>
          <t>Marge cible</t>
        </is>
      </c>
    </row>
    <row r="4">
      <c r="A4" s="3" t="inlineStr">
        <is>
          <t>PROD</t>
        </is>
      </c>
      <c r="B4" s="3">
        <f>IFERROR(BUDGET_CENTRES!B3,"")</f>
        <v/>
      </c>
      <c r="C4" s="3">
        <f>IFERROR(BUDGET_CENTRES!C3,"")</f>
        <v/>
      </c>
      <c r="D4" s="3">
        <f>IFERROR(BUDGET_CENTRES!D3,"")</f>
        <v/>
      </c>
      <c r="E4" s="3">
        <f>IFERROR(BUDGET_CENTRES!F3,"")</f>
        <v/>
      </c>
    </row>
    <row r="5">
      <c r="A5" s="3" t="inlineStr">
        <is>
          <t>VENTES</t>
        </is>
      </c>
      <c r="B5" s="3">
        <f>IFERROR(BUDGET_CENTRES!B4,"")</f>
        <v/>
      </c>
      <c r="C5" s="3">
        <f>IFERROR(BUDGET_CENTRES!C4,"")</f>
        <v/>
      </c>
      <c r="D5" s="3">
        <f>IFERROR(BUDGET_CENTRES!D4,"")</f>
        <v/>
      </c>
      <c r="E5" s="3">
        <f>IFERROR(BUDGET_CENTRES!F4,"")</f>
        <v/>
      </c>
    </row>
    <row r="6">
      <c r="A6" s="3" t="inlineStr">
        <is>
          <t>RH</t>
        </is>
      </c>
      <c r="B6" s="3">
        <f>IFERROR(BUDGET_CENTRES!B5,"")</f>
        <v/>
      </c>
      <c r="C6" s="3">
        <f>IFERROR(BUDGET_CENTRES!C5,"")</f>
        <v/>
      </c>
      <c r="D6" s="3">
        <f>IFERROR(BUDGET_CENTRES!D5,"")</f>
        <v/>
      </c>
      <c r="E6" s="3">
        <f>IFERROR(BUDGET_CENTRES!F5,"")</f>
        <v/>
      </c>
    </row>
    <row r="7"/>
    <row r="8"/>
    <row r="9"/>
    <row r="10">
      <c r="A10" s="4" t="inlineStr">
        <is>
          <t>Sélectionner un mois :</t>
        </is>
      </c>
      <c r="B10" t="inlineStr">
        <is>
          <t>Janvier</t>
        </is>
      </c>
    </row>
  </sheetData>
  <mergeCells count="1">
    <mergeCell ref="A1:E1"/>
  </mergeCells>
  <dataValidations count="1">
    <dataValidation sqref="B10" showErrorMessage="1" showInputMessage="1" allowBlank="0" type="list">
      <formula1>"Janvier,Février,Mars,Avril,Mai"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Suivi mensuel de la trésorerie</t>
        </is>
      </c>
    </row>
    <row r="2">
      <c r="A2" s="2" t="inlineStr">
        <is>
          <t>Mois</t>
        </is>
      </c>
      <c r="B2" s="2" t="inlineStr">
        <is>
          <t>Encaissements</t>
        </is>
      </c>
      <c r="C2" s="2" t="inlineStr">
        <is>
          <t>Décaissements</t>
        </is>
      </c>
      <c r="D2" s="2" t="inlineStr">
        <is>
          <t>Solde mensuel</t>
        </is>
      </c>
      <c r="E2" s="2" t="inlineStr">
        <is>
          <t>Cumulé</t>
        </is>
      </c>
    </row>
    <row r="3">
      <c r="A3" s="3" t="inlineStr">
        <is>
          <t>Janvier</t>
        </is>
      </c>
      <c r="B3" s="3" t="n">
        <v>85000</v>
      </c>
      <c r="C3" s="3" t="n">
        <v>72000</v>
      </c>
      <c r="D3" s="3">
        <f>IFERROR(B3-C3,"")</f>
        <v/>
      </c>
      <c r="E3" s="3">
        <f>IFERROR(D3,"")</f>
        <v/>
      </c>
    </row>
    <row r="4">
      <c r="A4" s="3" t="inlineStr">
        <is>
          <t>Février</t>
        </is>
      </c>
      <c r="B4" s="3" t="n">
        <v>79000</v>
      </c>
      <c r="C4" s="3" t="n">
        <v>68000</v>
      </c>
      <c r="D4" s="3">
        <f>IFERROR(B4-C4,"")</f>
        <v/>
      </c>
      <c r="E4" s="3">
        <f>IFERROR(E3+D4,"")</f>
        <v/>
      </c>
    </row>
    <row r="5">
      <c r="A5" s="3" t="inlineStr">
        <is>
          <t>Mars</t>
        </is>
      </c>
      <c r="B5" s="3" t="n">
        <v>92000</v>
      </c>
      <c r="C5" s="3" t="n">
        <v>75000</v>
      </c>
      <c r="D5" s="3">
        <f>IFERROR(B5-C5,"")</f>
        <v/>
      </c>
      <c r="E5" s="3">
        <f>IFERROR(E4+D5,"")</f>
        <v/>
      </c>
    </row>
    <row r="6">
      <c r="A6" s="3" t="inlineStr">
        <is>
          <t>Avril</t>
        </is>
      </c>
      <c r="B6" s="3" t="n">
        <v>87000</v>
      </c>
      <c r="C6" s="3" t="n">
        <v>73000</v>
      </c>
      <c r="D6" s="3">
        <f>IFERROR(B6-C6,"")</f>
        <v/>
      </c>
      <c r="E6" s="3">
        <f>IFERROR(E5+D6,"")</f>
        <v/>
      </c>
    </row>
    <row r="7">
      <c r="A7" s="3" t="inlineStr">
        <is>
          <t>Mai</t>
        </is>
      </c>
      <c r="B7" s="3" t="n">
        <v>88000</v>
      </c>
      <c r="C7" s="3" t="n">
        <v>74000</v>
      </c>
      <c r="D7" s="3">
        <f>IFERROR(B7-C7,"")</f>
        <v/>
      </c>
      <c r="E7" s="3">
        <f>IFERROR(E6+D7,"")</f>
        <v/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Alerte automatique sur seuils critiques</t>
        </is>
      </c>
    </row>
    <row r="2">
      <c r="A2" s="2" t="inlineStr">
        <is>
          <t>KPI</t>
        </is>
      </c>
      <c r="B2" s="2" t="inlineStr">
        <is>
          <t>Valeur Actuelle</t>
        </is>
      </c>
      <c r="C2" s="2" t="inlineStr">
        <is>
          <t>Seuil critique</t>
        </is>
      </c>
      <c r="D2" s="2" t="inlineStr">
        <is>
          <t>Alerte</t>
        </is>
      </c>
    </row>
    <row r="3">
      <c r="A3" s="3" t="inlineStr">
        <is>
          <t>Marge nette PROD</t>
        </is>
      </c>
      <c r="B3" s="3">
        <f>IFERROR(BUDGET_CENTRES!F3,"")</f>
        <v/>
      </c>
      <c r="C3" s="3" t="n">
        <v>20000</v>
      </c>
      <c r="D3" s="3">
        <f>IFERROR(IF(B3&lt;C3,"⚠️ Sous-performance","✅ OK"),"")</f>
        <v/>
      </c>
    </row>
    <row r="4">
      <c r="A4" s="3" t="inlineStr">
        <is>
          <t>Trésorerie cumulée</t>
        </is>
      </c>
      <c r="B4" s="3">
        <f>IFERROR(TRESORERIE!E7,"")</f>
        <v/>
      </c>
      <c r="C4" s="3" t="n">
        <v>10000</v>
      </c>
      <c r="D4" s="3">
        <f>IFERROR(IF(B4&lt;C4,"⚠️ Trésorerie basse","✅ OK"),"")</f>
        <v/>
      </c>
    </row>
    <row r="5">
      <c r="A5" s="3" t="inlineStr">
        <is>
          <t>Écart RH</t>
        </is>
      </c>
      <c r="B5" s="3">
        <f>IFERROR(BUDGET_CENTRES!D5,"")</f>
        <v/>
      </c>
      <c r="C5" s="3" t="n">
        <v>0</v>
      </c>
      <c r="D5" s="3">
        <f>IFERROR(IF(B5&gt;0,"⚠️ Dépassement budget","✅ OK"),"")</f>
        <v/>
      </c>
    </row>
  </sheetData>
  <mergeCells count="1">
    <mergeCell ref="A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Dashboard analytique – Centre PROD</t>
        </is>
      </c>
    </row>
    <row r="2"/>
    <row r="3">
      <c r="A3" s="2" t="inlineStr">
        <is>
          <t>Indicateur</t>
        </is>
      </c>
      <c r="B3" s="2" t="inlineStr">
        <is>
          <t>Formule</t>
        </is>
      </c>
      <c r="C3" s="2" t="inlineStr">
        <is>
          <t>Valeur</t>
        </is>
      </c>
      <c r="D3" s="2" t="inlineStr">
        <is>
          <t>Objectif</t>
        </is>
      </c>
    </row>
    <row r="4">
      <c r="A4" s="3" t="inlineStr">
        <is>
          <t>Budget</t>
        </is>
      </c>
      <c r="B4" s="3">
        <f>IFERROR(BUDGET_CENTRES!B3,"")</f>
        <v/>
      </c>
      <c r="C4" s="3" t="inlineStr"/>
      <c r="D4" s="3" t="inlineStr">
        <is>
          <t>50000</t>
        </is>
      </c>
    </row>
    <row r="5">
      <c r="A5" s="3" t="inlineStr">
        <is>
          <t>Réalisation</t>
        </is>
      </c>
      <c r="B5" s="3">
        <f>IFERROR(BUDGET_CENTRES!C3,"")</f>
        <v/>
      </c>
      <c r="C5" s="3" t="inlineStr"/>
      <c r="D5" s="3" t="inlineStr">
        <is>
          <t>≤ 52000</t>
        </is>
      </c>
    </row>
    <row r="6">
      <c r="A6" s="3" t="inlineStr">
        <is>
          <t>Écart</t>
        </is>
      </c>
      <c r="B6" s="3">
        <f>IFERROR(BUDGET_CENTRES!D3,"")</f>
        <v/>
      </c>
      <c r="C6" s="3" t="inlineStr"/>
      <c r="D6" s="3" t="inlineStr">
        <is>
          <t>≤ 0</t>
        </is>
      </c>
    </row>
    <row r="7">
      <c r="A7" s="3" t="inlineStr">
        <is>
          <t>Marge nette</t>
        </is>
      </c>
      <c r="B7" s="3">
        <f>IFERROR(BUDGET_CENTRES!F3,"")</f>
        <v/>
      </c>
      <c r="C7" s="3" t="inlineStr"/>
      <c r="D7" s="3" t="inlineStr">
        <is>
          <t>≥ 20000</t>
        </is>
      </c>
    </row>
  </sheetData>
  <mergeCells count="1">
    <mergeCell ref="A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Dashboard analytique – Centre VENTES</t>
        </is>
      </c>
    </row>
    <row r="2"/>
    <row r="3">
      <c r="A3" s="2" t="inlineStr">
        <is>
          <t>Indicateur</t>
        </is>
      </c>
      <c r="B3" s="2" t="inlineStr">
        <is>
          <t>Formule</t>
        </is>
      </c>
      <c r="C3" s="2" t="inlineStr">
        <is>
          <t>Valeur</t>
        </is>
      </c>
      <c r="D3" s="2" t="inlineStr">
        <is>
          <t>Objectif</t>
        </is>
      </c>
    </row>
    <row r="4">
      <c r="A4" s="3" t="inlineStr">
        <is>
          <t>Budget</t>
        </is>
      </c>
      <c r="B4" s="3">
        <f>IFERROR(BUDGET_CENTRES!B4,"")</f>
        <v/>
      </c>
      <c r="C4" s="3" t="inlineStr"/>
      <c r="D4" s="3" t="inlineStr">
        <is>
          <t>20000</t>
        </is>
      </c>
    </row>
    <row r="5">
      <c r="A5" s="3" t="inlineStr">
        <is>
          <t>Réalisation</t>
        </is>
      </c>
      <c r="B5" s="3">
        <f>IFERROR(BUDGET_CENTRES!C4,"")</f>
        <v/>
      </c>
      <c r="C5" s="3" t="inlineStr"/>
      <c r="D5" s="3" t="inlineStr">
        <is>
          <t>≥ 19000</t>
        </is>
      </c>
    </row>
    <row r="6">
      <c r="A6" s="3" t="inlineStr">
        <is>
          <t>Écart</t>
        </is>
      </c>
      <c r="B6" s="3">
        <f>IFERROR(BUDGET_CENTRES!D4,"")</f>
        <v/>
      </c>
      <c r="C6" s="3" t="inlineStr"/>
      <c r="D6" s="3" t="inlineStr">
        <is>
          <t>≤ 0</t>
        </is>
      </c>
    </row>
    <row r="7">
      <c r="A7" s="3" t="inlineStr">
        <is>
          <t>Marge nette</t>
        </is>
      </c>
      <c r="B7" s="3">
        <f>IFERROR(BUDGET_CENTRES!F4,"")</f>
        <v/>
      </c>
      <c r="C7" s="3" t="inlineStr"/>
      <c r="D7" s="3" t="inlineStr">
        <is>
          <t>≥ 15000</t>
        </is>
      </c>
    </row>
  </sheetData>
  <mergeCells count="1">
    <mergeCell ref="A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Dashboard analytique – Centre RH</t>
        </is>
      </c>
    </row>
    <row r="2"/>
    <row r="3">
      <c r="A3" s="2" t="inlineStr">
        <is>
          <t>Indicateur</t>
        </is>
      </c>
      <c r="B3" s="2" t="inlineStr">
        <is>
          <t>Formule</t>
        </is>
      </c>
      <c r="C3" s="2" t="inlineStr">
        <is>
          <t>Valeur</t>
        </is>
      </c>
      <c r="D3" s="2" t="inlineStr">
        <is>
          <t>Objectif</t>
        </is>
      </c>
    </row>
    <row r="4">
      <c r="A4" s="3" t="inlineStr">
        <is>
          <t>Budget</t>
        </is>
      </c>
      <c r="B4" s="3">
        <f>IFERROR(BUDGET_CENTRES!B5,"")</f>
        <v/>
      </c>
      <c r="C4" s="3" t="inlineStr"/>
      <c r="D4" s="3" t="inlineStr">
        <is>
          <t>15000</t>
        </is>
      </c>
    </row>
    <row r="5">
      <c r="A5" s="3" t="inlineStr">
        <is>
          <t>Réalisation</t>
        </is>
      </c>
      <c r="B5" s="3">
        <f>IFERROR(BUDGET_CENTRES!C5,"")</f>
        <v/>
      </c>
      <c r="C5" s="3" t="inlineStr"/>
      <c r="D5" s="3" t="inlineStr">
        <is>
          <t>≤ 16000</t>
        </is>
      </c>
    </row>
    <row r="6">
      <c r="A6" s="3" t="inlineStr">
        <is>
          <t>Écart</t>
        </is>
      </c>
      <c r="B6" s="3">
        <f>IFERROR(BUDGET_CENTRES!D5,"")</f>
        <v/>
      </c>
      <c r="C6" s="3" t="inlineStr"/>
      <c r="D6" s="3" t="inlineStr">
        <is>
          <t>≤ 0</t>
        </is>
      </c>
    </row>
    <row r="7">
      <c r="A7" s="3" t="inlineStr">
        <is>
          <t>Poids RH charges</t>
        </is>
      </c>
      <c r="B7" s="3">
        <f>IFERROR(KPI!B5,"")</f>
        <v/>
      </c>
      <c r="C7" s="3" t="inlineStr"/>
      <c r="D7" s="3" t="inlineStr">
        <is>
          <t>≤ 25%</t>
        </is>
      </c>
    </row>
  </sheetData>
  <mergeCells count="1">
    <mergeCell ref="A1: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Synthèse comparative des centres</t>
        </is>
      </c>
    </row>
    <row r="2"/>
    <row r="3">
      <c r="A3" s="2" t="inlineStr">
        <is>
          <t>Centre</t>
        </is>
      </c>
      <c r="B3" s="2" t="inlineStr">
        <is>
          <t>Budget</t>
        </is>
      </c>
      <c r="C3" s="2" t="inlineStr">
        <is>
          <t>Réalisation</t>
        </is>
      </c>
      <c r="D3" s="2" t="inlineStr">
        <is>
          <t>Écart</t>
        </is>
      </c>
      <c r="E3" s="2" t="inlineStr">
        <is>
          <t>Marge nette</t>
        </is>
      </c>
      <c r="F3" s="2" t="inlineStr">
        <is>
          <t>Taux de réalisation</t>
        </is>
      </c>
    </row>
    <row r="4">
      <c r="A4" s="3" t="inlineStr">
        <is>
          <t>PROD</t>
        </is>
      </c>
      <c r="B4" s="3">
        <f>IFERROR(BUDGET_CENTRES!B3,"")</f>
        <v/>
      </c>
      <c r="C4" s="3">
        <f>IFERROR(BUDGET_CENTRES!C3,"")</f>
        <v/>
      </c>
      <c r="D4" s="3">
        <f>IFERROR(BUDGET_CENTRES!D3,"")</f>
        <v/>
      </c>
      <c r="E4" s="3">
        <f>IFERROR(BUDGET_CENTRES!F3,"")</f>
        <v/>
      </c>
      <c r="F4" s="3">
        <f>IFERROR(C4/B4,"")</f>
        <v/>
      </c>
    </row>
    <row r="5">
      <c r="A5" s="3" t="inlineStr">
        <is>
          <t>VENTES</t>
        </is>
      </c>
      <c r="B5" s="3">
        <f>IFERROR(BUDGET_CENTRES!B4,"")</f>
        <v/>
      </c>
      <c r="C5" s="3">
        <f>IFERROR(BUDGET_CENTRES!C4,"")</f>
        <v/>
      </c>
      <c r="D5" s="3">
        <f>IFERROR(BUDGET_CENTRES!D4,"")</f>
        <v/>
      </c>
      <c r="E5" s="3">
        <f>IFERROR(BUDGET_CENTRES!F4,"")</f>
        <v/>
      </c>
      <c r="F5" s="3">
        <f>IFERROR(C5/B5,"")</f>
        <v/>
      </c>
    </row>
    <row r="6">
      <c r="A6" s="3" t="inlineStr">
        <is>
          <t>RH</t>
        </is>
      </c>
      <c r="B6" s="3">
        <f>IFERROR(BUDGET_CENTRES!B5,"")</f>
        <v/>
      </c>
      <c r="C6" s="3">
        <f>IFERROR(BUDGET_CENTRES!C5,"")</f>
        <v/>
      </c>
      <c r="D6" s="3">
        <f>IFERROR(BUDGET_CENTRES!D5,"")</f>
        <v/>
      </c>
      <c r="E6" s="3">
        <f>IFERROR(BUDGET_CENTRES!F5,"")</f>
        <v/>
      </c>
      <c r="F6" s="3">
        <f>IFERROR(C6/B6,"")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2025-07-08T13:19:07Z</dcterms:created>
  <dcterms:modified xmlns:dcterms="http://purl.org/dc/terms/" xmlns:xsi="http://www.w3.org/2001/XMLSchema-instance" xsi:type="dcterms:W3CDTF">2025-07-08T13:19:07Z</dcterms:modified>
</cp:coreProperties>
</file>