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TRUCTURE" sheetId="1" state="visible" r:id="rId1"/>
    <sheet xmlns:r="http://schemas.openxmlformats.org/officeDocument/2006/relationships" name="PLAN_COMPTES" sheetId="2" state="visible" r:id="rId2"/>
    <sheet xmlns:r="http://schemas.openxmlformats.org/officeDocument/2006/relationships" name="SAISIE" sheetId="3" state="visible" r:id="rId3"/>
    <sheet xmlns:r="http://schemas.openxmlformats.org/officeDocument/2006/relationships" name="ANALYSE" sheetId="4" state="visible" r:id="rId4"/>
    <sheet xmlns:r="http://schemas.openxmlformats.org/officeDocument/2006/relationships" name="SPECIFICITES_BE" sheetId="5" state="visible" r:id="rId5"/>
    <sheet xmlns:r="http://schemas.openxmlformats.org/officeDocument/2006/relationships" name="BUDGET" sheetId="6" state="visible" r:id="rId6"/>
    <sheet xmlns:r="http://schemas.openxmlformats.org/officeDocument/2006/relationships" name="TCD_COMPTES" sheetId="7" state="visible" r:id="rId7"/>
    <sheet xmlns:r="http://schemas.openxmlformats.org/officeDocument/2006/relationships" name="TCD_CENTRES" sheetId="8" state="visible" r:id="rId8"/>
    <sheet xmlns:r="http://schemas.openxmlformats.org/officeDocument/2006/relationships" name="DASHBOARD" sheetId="9" state="visible" r:id="rId9"/>
  </sheets>
  <definedNames/>
  <calcPr calcId="124519" fullCalcOnLoad="1"/>
</workbook>
</file>

<file path=xl/styles.xml><?xml version="1.0" encoding="utf-8"?>
<styleSheet xmlns="http://schemas.openxmlformats.org/spreadsheetml/2006/main">
  <numFmts count="0"/>
  <fonts count="5">
    <font>
      <name val="Calibri"/>
      <family val="2"/>
      <color theme="1"/>
      <sz val="11"/>
      <scheme val="minor"/>
    </font>
    <font>
      <b val="1"/>
      <color rgb="00FFFFFF"/>
    </font>
    <font>
      <b val="1"/>
    </font>
    <font>
      <i val="1"/>
      <color rgb="00404040"/>
    </font>
    <font>
      <sz val="10"/>
    </font>
  </fonts>
  <fills count="4">
    <fill>
      <patternFill/>
    </fill>
    <fill>
      <patternFill patternType="gray125"/>
    </fill>
    <fill>
      <patternFill patternType="solid">
        <fgColor rgb="001F4E78"/>
      </patternFill>
    </fill>
    <fill>
      <patternFill patternType="solid">
        <fgColor rgb="00F4B084"/>
      </patternFill>
    </fill>
  </fills>
  <borders count="2">
    <border>
      <left/>
      <right/>
      <top/>
      <bottom/>
      <diagonal/>
    </border>
    <border>
      <left style="thin"/>
      <right style="thin"/>
      <top style="thin"/>
      <bottom style="thin"/>
    </border>
  </borders>
  <cellStyleXfs count="1">
    <xf numFmtId="0" fontId="0" fillId="0" borderId="0"/>
  </cellStyleXfs>
  <cellXfs count="7">
    <xf numFmtId="0" fontId="0" fillId="0" borderId="0" pivotButton="0" quotePrefix="0" xfId="0"/>
    <xf numFmtId="0" fontId="1" fillId="2" borderId="0" applyAlignment="1" pivotButton="0" quotePrefix="0" xfId="0">
      <alignment horizontal="center"/>
    </xf>
    <xf numFmtId="0" fontId="2" fillId="3" borderId="1" applyAlignment="1" pivotButton="0" quotePrefix="0" xfId="0">
      <alignment horizontal="center"/>
    </xf>
    <xf numFmtId="0" fontId="0" fillId="0" borderId="1" pivotButton="0" quotePrefix="0" xfId="0"/>
    <xf numFmtId="0" fontId="3" fillId="0" borderId="0" applyAlignment="1" pivotButton="0" quotePrefix="0" xfId="0">
      <alignment horizontal="center"/>
    </xf>
    <xf numFmtId="0" fontId="2" fillId="0" borderId="0" pivotButton="0" quotePrefix="0" xfId="0"/>
    <xf numFmtId="0" fontId="4" fillId="0"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Projection des coûts par centre</a:t>
            </a:r>
          </a:p>
        </rich>
      </tx>
    </title>
    <plotArea>
      <barChart>
        <barDir val="col"/>
        <grouping val="clustered"/>
        <ser>
          <idx val="0"/>
          <order val="0"/>
          <tx>
            <strRef>
              <f>'BUDGET'!B2</f>
            </strRef>
          </tx>
          <spPr>
            <a:ln xmlns:a="http://schemas.openxmlformats.org/drawingml/2006/main">
              <a:prstDash val="solid"/>
            </a:ln>
          </spPr>
          <cat>
            <numRef>
              <f>'BUDGET'!$A$3:$A$5</f>
            </numRef>
          </cat>
          <val>
            <numRef>
              <f>'BUDGET'!$B$3:$B$5</f>
            </numRef>
          </val>
        </ser>
        <ser>
          <idx val="1"/>
          <order val="1"/>
          <tx>
            <strRef>
              <f>'BUDGET'!C2</f>
            </strRef>
          </tx>
          <spPr>
            <a:ln xmlns:a="http://schemas.openxmlformats.org/drawingml/2006/main">
              <a:prstDash val="solid"/>
            </a:ln>
          </spPr>
          <cat>
            <numRef>
              <f>'BUDGET'!$A$3:$A$5</f>
            </numRef>
          </cat>
          <val>
            <numRef>
              <f>'BUDGET'!$C$3:$C$5</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Écart Budgetaire par Centre</a:t>
            </a:r>
          </a:p>
        </rich>
      </tx>
    </title>
    <plotArea>
      <barChart>
        <barDir val="col"/>
        <grouping val="clustered"/>
        <ser>
          <idx val="0"/>
          <order val="0"/>
          <tx>
            <strRef>
              <f>'BUDGET'!D2</f>
            </strRef>
          </tx>
          <spPr>
            <a:ln xmlns:a="http://schemas.openxmlformats.org/drawingml/2006/main">
              <a:prstDash val="solid"/>
            </a:ln>
          </spPr>
          <cat>
            <numRef>
              <f>'BUDGET'!$A$3:$A$5</f>
            </numRef>
          </cat>
          <val>
            <numRef>
              <f>'BUDGET'!$D$3:$D$5</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_rels/drawing2.xml.rels><Relationships xmlns="http://schemas.openxmlformats.org/package/2006/relationships"><Relationship Type="http://schemas.openxmlformats.org/officeDocument/2006/relationships/chart" Target="/xl/charts/chart2.xml" Id="rId1"/></Relationships>
</file>

<file path=xl/drawings/drawing1.xml><?xml version="1.0" encoding="utf-8"?>
<wsDr xmlns="http://schemas.openxmlformats.org/drawingml/2006/spreadsheetDrawing">
  <oneCellAnchor>
    <from>
      <col>7</col>
      <colOff>0</colOff>
      <row>1</row>
      <rowOff>0</rowOff>
    </from>
    <ext cx="432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drawings/drawing2.xml><?xml version="1.0" encoding="utf-8"?>
<wsDr xmlns="http://schemas.openxmlformats.org/drawingml/2006/spreadsheetDrawing">
  <oneCellAnchor>
    <from>
      <col>5</col>
      <colOff>0</colOff>
      <row>2</row>
      <rowOff>0</rowOff>
    </from>
    <ext cx="360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Relationships xmlns="http://schemas.openxmlformats.org/package/2006/relationships"><Relationship Type="http://schemas.openxmlformats.org/officeDocument/2006/relationships/drawing" Target="/xl/drawings/drawing1.xml" Id="rId1"/></Relationships>
</file>

<file path=xl/worksheets/_rels/sheet9.xml.rels><Relationships xmlns="http://schemas.openxmlformats.org/package/2006/relationships"><Relationship Type="http://schemas.openxmlformats.org/officeDocument/2006/relationships/drawing" Target="/xl/drawings/drawing2.xml" Id="rId1"/></Relationships>
</file>

<file path=xl/worksheets/sheet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s>
  <sheetData>
    <row r="1">
      <c r="A1" s="1" t="inlineStr">
        <is>
          <t>Structure analytique – modèle avancé (Belgique)</t>
        </is>
      </c>
    </row>
    <row r="3">
      <c r="A3" s="2" t="inlineStr">
        <is>
          <t>Centre de coût</t>
        </is>
      </c>
      <c r="B3" s="2" t="inlineStr">
        <is>
          <t>Type</t>
        </is>
      </c>
      <c r="C3" s="2" t="inlineStr">
        <is>
          <t>Clé de répartition</t>
        </is>
      </c>
      <c r="D3" s="2" t="inlineStr">
        <is>
          <t>Spécificité belge</t>
        </is>
      </c>
    </row>
    <row r="4">
      <c r="A4" s="3" t="inlineStr">
        <is>
          <t>PROD</t>
        </is>
      </c>
      <c r="B4" s="3" t="inlineStr">
        <is>
          <t>Principal</t>
        </is>
      </c>
      <c r="C4" s="3" t="inlineStr">
        <is>
          <t>Heures machine</t>
        </is>
      </c>
      <c r="D4" s="3" t="inlineStr">
        <is>
          <t>Amortissements sectorisés</t>
        </is>
      </c>
    </row>
    <row r="5">
      <c r="A5" s="3" t="inlineStr">
        <is>
          <t>ADMIN</t>
        </is>
      </c>
      <c r="B5" s="3" t="inlineStr">
        <is>
          <t>Support</t>
        </is>
      </c>
      <c r="C5" s="3" t="inlineStr">
        <is>
          <t>CA ou surface</t>
        </is>
      </c>
      <c r="D5" s="3" t="inlineStr">
        <is>
          <t>Partage administratif proportionné</t>
        </is>
      </c>
    </row>
    <row r="6">
      <c r="A6" s="3" t="inlineStr">
        <is>
          <t>RH</t>
        </is>
      </c>
      <c r="B6" s="3" t="inlineStr">
        <is>
          <t>Support</t>
        </is>
      </c>
      <c r="C6" s="3" t="inlineStr">
        <is>
          <t>ETP</t>
        </is>
      </c>
      <c r="D6" s="3" t="inlineStr">
        <is>
          <t>Charges sociales scindées par statut</t>
        </is>
      </c>
    </row>
  </sheetData>
  <mergeCells count="1">
    <mergeCell ref="A1:D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2:D8"/>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s>
  <sheetData>
    <row r="2">
      <c r="A2" s="2" t="inlineStr">
        <is>
          <t>Compte</t>
        </is>
      </c>
      <c r="B2" s="2" t="inlineStr">
        <is>
          <t>Intitulé</t>
        </is>
      </c>
      <c r="C2" s="2" t="inlineStr">
        <is>
          <t>Classe</t>
        </is>
      </c>
      <c r="D2" s="2" t="inlineStr">
        <is>
          <t>Affectation analytique</t>
        </is>
      </c>
    </row>
    <row r="3">
      <c r="A3" s="3" t="inlineStr">
        <is>
          <t>600</t>
        </is>
      </c>
      <c r="B3" s="3" t="inlineStr">
        <is>
          <t>Achats de matières</t>
        </is>
      </c>
      <c r="C3" s="3" t="n">
        <v>6</v>
      </c>
      <c r="D3" s="3" t="inlineStr">
        <is>
          <t>PROD</t>
        </is>
      </c>
    </row>
    <row r="4">
      <c r="A4" s="3" t="inlineStr">
        <is>
          <t>611</t>
        </is>
      </c>
      <c r="B4" s="3" t="inlineStr">
        <is>
          <t>Entretien bâtiment</t>
        </is>
      </c>
      <c r="C4" s="3" t="n">
        <v>6</v>
      </c>
      <c r="D4" s="3" t="inlineStr">
        <is>
          <t>ADMIN</t>
        </is>
      </c>
    </row>
    <row r="5">
      <c r="A5" s="3" t="inlineStr">
        <is>
          <t>620</t>
        </is>
      </c>
      <c r="B5" s="3" t="inlineStr">
        <is>
          <t>Honoraires</t>
        </is>
      </c>
      <c r="C5" s="3" t="n">
        <v>6</v>
      </c>
      <c r="D5" s="3" t="inlineStr">
        <is>
          <t>RH</t>
        </is>
      </c>
    </row>
    <row r="6">
      <c r="A6" s="3" t="inlineStr">
        <is>
          <t>641</t>
        </is>
      </c>
      <c r="B6" s="3" t="inlineStr">
        <is>
          <t>Salaires ouvriers</t>
        </is>
      </c>
      <c r="C6" s="3" t="n">
        <v>6</v>
      </c>
      <c r="D6" s="3" t="inlineStr">
        <is>
          <t>PROD</t>
        </is>
      </c>
    </row>
    <row r="7">
      <c r="A7" s="3" t="inlineStr">
        <is>
          <t>645</t>
        </is>
      </c>
      <c r="B7" s="3" t="inlineStr">
        <is>
          <t>ONSS</t>
        </is>
      </c>
      <c r="C7" s="3" t="n">
        <v>6</v>
      </c>
      <c r="D7" s="3" t="inlineStr">
        <is>
          <t>RH</t>
        </is>
      </c>
    </row>
    <row r="8">
      <c r="A8" s="3" t="inlineStr">
        <is>
          <t>750</t>
        </is>
      </c>
      <c r="B8" s="3" t="inlineStr">
        <is>
          <t>Ventes de biens</t>
        </is>
      </c>
      <c r="C8" s="3" t="n">
        <v>7</v>
      </c>
      <c r="D8" s="3" t="inlineStr">
        <is>
          <t>PROD</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2:G11"/>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 width="22" customWidth="1" min="7" max="7"/>
  </cols>
  <sheetData>
    <row r="2">
      <c r="A2" s="2" t="inlineStr">
        <is>
          <t>Date</t>
        </is>
      </c>
      <c r="B2" s="2" t="inlineStr">
        <is>
          <t>Pièce</t>
        </is>
      </c>
      <c r="C2" s="2" t="inlineStr">
        <is>
          <t>Compte</t>
        </is>
      </c>
      <c r="D2" s="2" t="inlineStr">
        <is>
          <t>Libellé</t>
        </is>
      </c>
      <c r="E2" s="2" t="inlineStr">
        <is>
          <t>Montant</t>
        </is>
      </c>
      <c r="F2" s="2" t="inlineStr">
        <is>
          <t>Centre</t>
        </is>
      </c>
      <c r="G2" s="2" t="inlineStr">
        <is>
          <t>Type (Direct/Indirect)</t>
        </is>
      </c>
    </row>
    <row r="3">
      <c r="A3" s="3" t="inlineStr">
        <is>
          <t>01/01/2025</t>
        </is>
      </c>
      <c r="B3" s="3" t="inlineStr">
        <is>
          <t>FAC001</t>
        </is>
      </c>
      <c r="C3" s="3" t="inlineStr">
        <is>
          <t>600</t>
        </is>
      </c>
      <c r="D3" s="3" t="inlineStr">
        <is>
          <t>Achat matières</t>
        </is>
      </c>
      <c r="E3" s="3" t="n">
        <v>12000</v>
      </c>
      <c r="F3" s="3" t="inlineStr">
        <is>
          <t>PROD</t>
        </is>
      </c>
      <c r="G3" s="3" t="inlineStr">
        <is>
          <t>Direct</t>
        </is>
      </c>
    </row>
    <row r="4">
      <c r="A4" s="3" t="inlineStr">
        <is>
          <t>02/01/2025</t>
        </is>
      </c>
      <c r="B4" s="3" t="inlineStr">
        <is>
          <t>FAC002</t>
        </is>
      </c>
      <c r="C4" s="3" t="inlineStr">
        <is>
          <t>611</t>
        </is>
      </c>
      <c r="D4" s="3" t="inlineStr">
        <is>
          <t>Entretien</t>
        </is>
      </c>
      <c r="E4" s="3" t="n">
        <v>3000</v>
      </c>
      <c r="F4" s="3" t="inlineStr">
        <is>
          <t>ADMIN</t>
        </is>
      </c>
      <c r="G4" s="3" t="inlineStr">
        <is>
          <t>Indirect</t>
        </is>
      </c>
    </row>
    <row r="5">
      <c r="A5" s="3" t="inlineStr">
        <is>
          <t>03/01/2025</t>
        </is>
      </c>
      <c r="B5" s="3" t="inlineStr">
        <is>
          <t>FAC003</t>
        </is>
      </c>
      <c r="C5" s="3" t="inlineStr">
        <is>
          <t>641</t>
        </is>
      </c>
      <c r="D5" s="3" t="inlineStr">
        <is>
          <t>Salaires ouvriers</t>
        </is>
      </c>
      <c r="E5" s="3" t="n">
        <v>15000</v>
      </c>
      <c r="F5" s="3" t="inlineStr">
        <is>
          <t>PROD</t>
        </is>
      </c>
      <c r="G5" s="3" t="inlineStr">
        <is>
          <t>Direct</t>
        </is>
      </c>
    </row>
    <row r="6">
      <c r="A6" s="3" t="inlineStr">
        <is>
          <t>04/01/2025</t>
        </is>
      </c>
      <c r="B6" s="3" t="inlineStr">
        <is>
          <t>FAC004</t>
        </is>
      </c>
      <c r="C6" s="3" t="inlineStr">
        <is>
          <t>620</t>
        </is>
      </c>
      <c r="D6" s="3" t="inlineStr">
        <is>
          <t>Consultant RH</t>
        </is>
      </c>
      <c r="E6" s="3" t="n">
        <v>4000</v>
      </c>
      <c r="F6" s="3" t="inlineStr">
        <is>
          <t>RH</t>
        </is>
      </c>
      <c r="G6" s="3" t="inlineStr">
        <is>
          <t>Indirect</t>
        </is>
      </c>
    </row>
    <row r="7">
      <c r="A7" s="3" t="inlineStr">
        <is>
          <t>05/01/2025</t>
        </is>
      </c>
      <c r="B7" s="3" t="inlineStr">
        <is>
          <t>FAC005</t>
        </is>
      </c>
      <c r="C7" s="3" t="inlineStr">
        <is>
          <t>645</t>
        </is>
      </c>
      <c r="D7" s="3" t="inlineStr">
        <is>
          <t>ONSS</t>
        </is>
      </c>
      <c r="E7" s="3" t="n">
        <v>5000</v>
      </c>
      <c r="F7" s="3" t="inlineStr">
        <is>
          <t>RH</t>
        </is>
      </c>
      <c r="G7" s="3" t="inlineStr">
        <is>
          <t>Indirect</t>
        </is>
      </c>
    </row>
    <row r="8">
      <c r="A8" s="3" t="inlineStr">
        <is>
          <t>06/01/2025</t>
        </is>
      </c>
      <c r="B8" s="3" t="inlineStr">
        <is>
          <t>FAC006</t>
        </is>
      </c>
      <c r="C8" s="3" t="inlineStr">
        <is>
          <t>600</t>
        </is>
      </c>
      <c r="D8" s="3" t="inlineStr">
        <is>
          <t>Approvisionnement</t>
        </is>
      </c>
      <c r="E8" s="3" t="n">
        <v>3500</v>
      </c>
      <c r="F8" s="3" t="inlineStr">
        <is>
          <t>PROD</t>
        </is>
      </c>
      <c r="G8" s="3" t="inlineStr">
        <is>
          <t>Direct</t>
        </is>
      </c>
    </row>
    <row r="9">
      <c r="A9" s="3" t="inlineStr">
        <is>
          <t>07/01/2025</t>
        </is>
      </c>
      <c r="B9" s="3" t="inlineStr">
        <is>
          <t>FAC007</t>
        </is>
      </c>
      <c r="C9" s="3" t="inlineStr">
        <is>
          <t>611</t>
        </is>
      </c>
      <c r="D9" s="3" t="inlineStr">
        <is>
          <t>Nettoyage</t>
        </is>
      </c>
      <c r="E9" s="3" t="n">
        <v>1000</v>
      </c>
      <c r="F9" s="3" t="inlineStr">
        <is>
          <t>ADMIN</t>
        </is>
      </c>
      <c r="G9" s="3" t="inlineStr">
        <is>
          <t>Indirect</t>
        </is>
      </c>
    </row>
    <row r="10">
      <c r="A10" s="3" t="inlineStr">
        <is>
          <t>08/01/2025</t>
        </is>
      </c>
      <c r="B10" s="3" t="inlineStr">
        <is>
          <t>FAC008</t>
        </is>
      </c>
      <c r="C10" s="3" t="inlineStr">
        <is>
          <t>645</t>
        </is>
      </c>
      <c r="D10" s="3" t="inlineStr">
        <is>
          <t>Cotisation ONSS</t>
        </is>
      </c>
      <c r="E10" s="3" t="n">
        <v>2500</v>
      </c>
      <c r="F10" s="3" t="inlineStr">
        <is>
          <t>RH</t>
        </is>
      </c>
      <c r="G10" s="3" t="inlineStr">
        <is>
          <t>Indirect</t>
        </is>
      </c>
    </row>
    <row r="11">
      <c r="A11" s="3" t="inlineStr">
        <is>
          <t>09/01/2025</t>
        </is>
      </c>
      <c r="B11" s="3" t="inlineStr">
        <is>
          <t>FAC009</t>
        </is>
      </c>
      <c r="C11" s="3" t="inlineStr">
        <is>
          <t>641</t>
        </is>
      </c>
      <c r="D11" s="3" t="inlineStr">
        <is>
          <t>Heures supp.</t>
        </is>
      </c>
      <c r="E11" s="3" t="n">
        <v>2000</v>
      </c>
      <c r="F11" s="3" t="inlineStr">
        <is>
          <t>PROD</t>
        </is>
      </c>
      <c r="G11" s="3" t="inlineStr">
        <is>
          <t>Direct</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s>
  <sheetData>
    <row r="1">
      <c r="A1" s="1" t="inlineStr">
        <is>
          <t>Analyse des coûts avancée (Direct + Répartition)</t>
        </is>
      </c>
    </row>
    <row r="3">
      <c r="A3" s="2" t="inlineStr">
        <is>
          <t>Centre</t>
        </is>
      </c>
      <c r="B3" s="2" t="inlineStr">
        <is>
          <t>Coûts directs</t>
        </is>
      </c>
      <c r="C3" s="2" t="inlineStr">
        <is>
          <t>Coûts indirects</t>
        </is>
      </c>
      <c r="D3" s="2" t="inlineStr">
        <is>
          <t>Total</t>
        </is>
      </c>
      <c r="E3" s="2" t="inlineStr">
        <is>
          <t>Chiffre d'affaires</t>
        </is>
      </c>
      <c r="F3" s="2" t="inlineStr">
        <is>
          <t>Résultat analytique</t>
        </is>
      </c>
    </row>
    <row r="4">
      <c r="A4" s="3" t="inlineStr">
        <is>
          <t>PROD</t>
        </is>
      </c>
      <c r="B4" s="3" t="n">
        <v>27000</v>
      </c>
      <c r="C4" s="3" t="n">
        <v>1500</v>
      </c>
      <c r="D4" s="3">
        <f>B4+C4</f>
        <v/>
      </c>
      <c r="E4" s="3" t="n">
        <v>40000</v>
      </c>
      <c r="F4" s="3">
        <f>E4-D4</f>
        <v/>
      </c>
    </row>
    <row r="5">
      <c r="A5" s="3" t="inlineStr">
        <is>
          <t>ADMIN</t>
        </is>
      </c>
      <c r="B5" s="3" t="n">
        <v>0</v>
      </c>
      <c r="C5" s="3" t="n">
        <v>3000</v>
      </c>
      <c r="D5" s="3">
        <f>B5+C5</f>
        <v/>
      </c>
      <c r="E5" s="3" t="n">
        <v>0</v>
      </c>
      <c r="F5" s="3">
        <f>E5-D5</f>
        <v/>
      </c>
    </row>
    <row r="6">
      <c r="A6" s="3" t="inlineStr">
        <is>
          <t>RH</t>
        </is>
      </c>
      <c r="B6" s="3" t="n">
        <v>0</v>
      </c>
      <c r="C6" s="3" t="n">
        <v>9000</v>
      </c>
      <c r="D6" s="3">
        <f>B6+C6</f>
        <v/>
      </c>
      <c r="E6" s="3" t="n">
        <v>0</v>
      </c>
      <c r="F6" s="3">
        <f>E6-D6</f>
        <v/>
      </c>
    </row>
  </sheetData>
  <mergeCells count="1">
    <mergeCell ref="A1:F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0" customWidth="1" min="1" max="1"/>
    <col width="100" customWidth="1" min="2" max="2"/>
  </cols>
  <sheetData>
    <row r="1">
      <c r="A1" s="1" t="inlineStr">
        <is>
          <t>Particularités comptables en Belgique</t>
        </is>
      </c>
    </row>
    <row r="3">
      <c r="A3" s="2" t="inlineStr">
        <is>
          <t>Aspect</t>
        </is>
      </c>
      <c r="B3" s="2" t="inlineStr">
        <is>
          <t>Détail</t>
        </is>
      </c>
    </row>
    <row r="4">
      <c r="A4" s="3" t="inlineStr">
        <is>
          <t>Clé de répartition</t>
        </is>
      </c>
      <c r="B4" s="3" t="inlineStr">
        <is>
          <t>Les entreprises belges utilisent souvent le CA, les heures ou les ETP pour répartir les charges indirectes</t>
        </is>
      </c>
    </row>
    <row r="5">
      <c r="A5" s="3" t="inlineStr">
        <is>
          <t>ONSS &amp; cotisations sociales</t>
        </is>
      </c>
      <c r="B5" s="3" t="inlineStr">
        <is>
          <t>À comptabiliser distinctement selon le type de personnel (ouvrier/employé)</t>
        </is>
      </c>
    </row>
    <row r="6">
      <c r="A6" s="3" t="inlineStr">
        <is>
          <t>Secteurs subventionnés</t>
        </is>
      </c>
      <c r="B6" s="3" t="inlineStr">
        <is>
          <t>Certaines règles spécifiques s'appliquent (ex. : non lucratif, APE)</t>
        </is>
      </c>
    </row>
    <row r="7">
      <c r="A7" s="3" t="inlineStr">
        <is>
          <t>TVA</t>
        </is>
      </c>
      <c r="B7" s="3" t="inlineStr">
        <is>
          <t>Soumise à régime mixte selon activité économique ou exonération partielle</t>
        </is>
      </c>
    </row>
    <row r="8">
      <c r="A8" s="3" t="inlineStr">
        <is>
          <t>Obligation légale</t>
        </is>
      </c>
      <c r="B8" s="3" t="inlineStr">
        <is>
          <t>La comptabilité analytique est facultative mais recommandée en contrôle interne</t>
        </is>
      </c>
    </row>
  </sheetData>
  <mergeCells count="1">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 width="22" customWidth="1" min="5" max="5"/>
    <col width="22" customWidth="1" min="6" max="6"/>
  </cols>
  <sheetData>
    <row r="1">
      <c r="A1" s="1" t="inlineStr">
        <is>
          <t>Simulation budgétaire et projection de coûts</t>
        </is>
      </c>
    </row>
    <row r="2">
      <c r="A2" s="2" t="inlineStr">
        <is>
          <t>Centre</t>
        </is>
      </c>
      <c r="B2" s="2" t="inlineStr">
        <is>
          <t>Coût prévu</t>
        </is>
      </c>
      <c r="C2" s="2" t="inlineStr">
        <is>
          <t>Coût réalisé</t>
        </is>
      </c>
      <c r="D2" s="2" t="inlineStr">
        <is>
          <t>Écart</t>
        </is>
      </c>
      <c r="E2" s="2" t="inlineStr">
        <is>
          <t>Objectif CA</t>
        </is>
      </c>
      <c r="F2" s="2" t="inlineStr">
        <is>
          <t>Marge prévue</t>
        </is>
      </c>
    </row>
    <row r="3">
      <c r="A3" s="3" t="inlineStr">
        <is>
          <t>PROD</t>
        </is>
      </c>
      <c r="B3" s="3" t="n">
        <v>26000</v>
      </c>
      <c r="C3" s="3" t="n">
        <v>28500</v>
      </c>
      <c r="D3" s="3">
        <f>C3-B3</f>
        <v/>
      </c>
      <c r="E3" s="3" t="n">
        <v>42000</v>
      </c>
      <c r="F3" s="3">
        <f>E3-C3</f>
        <v/>
      </c>
    </row>
    <row r="4">
      <c r="A4" s="3" t="inlineStr">
        <is>
          <t>ADMIN</t>
        </is>
      </c>
      <c r="B4" s="3" t="n">
        <v>2800</v>
      </c>
      <c r="C4" s="3" t="n">
        <v>3000</v>
      </c>
      <c r="D4" s="3">
        <f>C4-B4</f>
        <v/>
      </c>
      <c r="E4" s="3" t="n">
        <v>0</v>
      </c>
      <c r="F4" s="3">
        <f>E4-C4</f>
        <v/>
      </c>
    </row>
    <row r="5">
      <c r="A5" s="3" t="inlineStr">
        <is>
          <t>RH</t>
        </is>
      </c>
      <c r="B5" s="3" t="n">
        <v>8500</v>
      </c>
      <c r="C5" s="3" t="n">
        <v>9000</v>
      </c>
      <c r="D5" s="3">
        <f>C5-B5</f>
        <v/>
      </c>
      <c r="E5" s="3" t="n">
        <v>0</v>
      </c>
      <c r="F5" s="3">
        <f>E5-C5</f>
        <v/>
      </c>
    </row>
  </sheetData>
  <mergeCells count="1">
    <mergeCell ref="A1:F1"/>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A2:B7"/>
  <sheetViews>
    <sheetView workbookViewId="0">
      <selection activeCell="A1" sqref="A1"/>
    </sheetView>
  </sheetViews>
  <sheetFormatPr baseColWidth="8" defaultRowHeight="15"/>
  <cols>
    <col width="22" customWidth="1" min="1" max="1"/>
    <col width="22" customWidth="1" min="2" max="2"/>
  </cols>
  <sheetData>
    <row r="2">
      <c r="A2" s="2" t="inlineStr">
        <is>
          <t>Compte</t>
        </is>
      </c>
      <c r="B2" s="2" t="inlineStr">
        <is>
          <t>Total Montant</t>
        </is>
      </c>
    </row>
    <row r="3">
      <c r="A3" s="3" t="inlineStr">
        <is>
          <t>600</t>
        </is>
      </c>
      <c r="B3" s="3">
        <f>SUMIF(SAISIE!C3:C1000,"600",SAISIE!E3:E1000)</f>
        <v/>
      </c>
    </row>
    <row r="4">
      <c r="A4" s="3" t="inlineStr">
        <is>
          <t>611</t>
        </is>
      </c>
      <c r="B4" s="3">
        <f>SUMIF(SAISIE!C3:C1000,"611",SAISIE!E3:E1000)</f>
        <v/>
      </c>
    </row>
    <row r="5">
      <c r="A5" s="3" t="inlineStr">
        <is>
          <t>620</t>
        </is>
      </c>
      <c r="B5" s="3">
        <f>SUMIF(SAISIE!C3:C1000,"620",SAISIE!E3:E1000)</f>
        <v/>
      </c>
    </row>
    <row r="6">
      <c r="A6" s="3" t="inlineStr">
        <is>
          <t>641</t>
        </is>
      </c>
      <c r="B6" s="3">
        <f>SUMIF(SAISIE!C3:C1000,"641",SAISIE!E3:E1000)</f>
        <v/>
      </c>
    </row>
    <row r="7">
      <c r="A7" s="3" t="inlineStr">
        <is>
          <t>645</t>
        </is>
      </c>
      <c r="B7" s="3">
        <f>SUMIF(SAISIE!C3:C1000,"645",SAISIE!E3:E1000)</f>
        <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2:B5"/>
  <sheetViews>
    <sheetView workbookViewId="0">
      <selection activeCell="A1" sqref="A1"/>
    </sheetView>
  </sheetViews>
  <sheetFormatPr baseColWidth="8" defaultRowHeight="15"/>
  <cols>
    <col width="22" customWidth="1" min="1" max="1"/>
    <col width="22" customWidth="1" min="2" max="2"/>
  </cols>
  <sheetData>
    <row r="2">
      <c r="A2" s="2" t="inlineStr">
        <is>
          <t>Centre</t>
        </is>
      </c>
      <c r="B2" s="2" t="inlineStr">
        <is>
          <t>Total Montant</t>
        </is>
      </c>
    </row>
    <row r="3">
      <c r="A3" s="3" t="inlineStr">
        <is>
          <t>PROD</t>
        </is>
      </c>
      <c r="B3" s="3">
        <f>SUMIF(SAISIE!F3:F1000,"PROD",SAISIE!E3:E1000)</f>
        <v/>
      </c>
    </row>
    <row r="4">
      <c r="A4" s="3" t="inlineStr">
        <is>
          <t>ADMIN</t>
        </is>
      </c>
      <c r="B4" s="3">
        <f>SUMIF(SAISIE!F3:F1000,"ADMIN",SAISIE!E3:E1000)</f>
        <v/>
      </c>
    </row>
    <row r="5">
      <c r="A5" s="3" t="inlineStr">
        <is>
          <t>RH</t>
        </is>
      </c>
      <c r="B5" s="3">
        <f>SUMIF(SAISIE!F3:F1000,"RH",SAISIE!E3:E1000)</f>
        <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22" customWidth="1" min="1" max="1"/>
    <col width="22" customWidth="1" min="2" max="2"/>
    <col width="22" customWidth="1" min="3" max="3"/>
    <col width="22" customWidth="1" min="4" max="4"/>
  </cols>
  <sheetData>
    <row r="1">
      <c r="A1" s="1" t="inlineStr">
        <is>
          <t>DASHBOARD DE PERFORMANCE ANALYTIQUE</t>
        </is>
      </c>
    </row>
    <row r="2">
      <c r="A2" s="4" t="inlineStr">
        <is>
          <t>Modèle basé sur les normes et spécificités de la comptabilité analytique en Belgique</t>
        </is>
      </c>
    </row>
    <row r="3">
      <c r="A3" s="2" t="inlineStr">
        <is>
          <t>Indicateur</t>
        </is>
      </c>
      <c r="B3" s="2" t="inlineStr">
        <is>
          <t>Valeur</t>
        </is>
      </c>
      <c r="C3" s="2" t="inlineStr">
        <is>
          <t>Unité</t>
        </is>
      </c>
      <c r="D3" s="2" t="inlineStr">
        <is>
          <t>Description</t>
        </is>
      </c>
    </row>
    <row r="4">
      <c r="A4" s="3" t="inlineStr">
        <is>
          <t>Total charges PROD</t>
        </is>
      </c>
      <c r="B4" s="3">
        <f>TCD_CENTRES!B3</f>
        <v/>
      </c>
      <c r="C4" s="3" t="inlineStr">
        <is>
          <t>€</t>
        </is>
      </c>
      <c r="D4" s="3" t="inlineStr">
        <is>
          <t>Total des charges affectées au centre de production</t>
        </is>
      </c>
    </row>
    <row r="5">
      <c r="A5" s="3" t="inlineStr">
        <is>
          <t>Total charges RH</t>
        </is>
      </c>
      <c r="B5" s="3">
        <f>TCD_CENTRES!B5</f>
        <v/>
      </c>
      <c r="C5" s="3" t="inlineStr">
        <is>
          <t>€</t>
        </is>
      </c>
      <c r="D5" s="3" t="inlineStr">
        <is>
          <t>Total des charges RH</t>
        </is>
      </c>
    </row>
    <row r="6">
      <c r="A6" s="3" t="inlineStr">
        <is>
          <t>Coût moyen RH / ETP</t>
        </is>
      </c>
      <c r="B6" s="3">
        <f>TCD_CENTRES!B5/10</f>
        <v/>
      </c>
      <c r="C6" s="3" t="inlineStr">
        <is>
          <t>€</t>
        </is>
      </c>
      <c r="D6" s="3" t="inlineStr">
        <is>
          <t>Estimation sur 10 ETP RH</t>
        </is>
      </c>
    </row>
    <row r="7">
      <c r="A7" s="3" t="inlineStr">
        <is>
          <t>Écart Budget PROD</t>
        </is>
      </c>
      <c r="B7" s="3">
        <f>BUDGET!D3</f>
        <v/>
      </c>
      <c r="C7" s="3" t="inlineStr">
        <is>
          <t>€</t>
        </is>
      </c>
      <c r="D7" s="3" t="inlineStr">
        <is>
          <t>Différence entre coût prévu et réalisé pour PROD</t>
        </is>
      </c>
    </row>
    <row r="8">
      <c r="A8" s="3" t="inlineStr">
        <is>
          <t>Marge nette PROD</t>
        </is>
      </c>
      <c r="B8" s="3">
        <f>BUDGET!F3</f>
        <v/>
      </c>
      <c r="C8" s="3" t="inlineStr">
        <is>
          <t>€</t>
        </is>
      </c>
      <c r="D8" s="3" t="inlineStr">
        <is>
          <t>Marge brute après charges</t>
        </is>
      </c>
    </row>
    <row r="10">
      <c r="A10" t="inlineStr">
        <is>
          <t>Filtrer par centre :</t>
        </is>
      </c>
    </row>
    <row r="12">
      <c r="A12" s="5" t="inlineStr">
        <is>
          <t>🔎 Rappel spécifique à la Belgique :</t>
        </is>
      </c>
    </row>
    <row r="13">
      <c r="A13" s="6" t="inlineStr">
        <is>
          <t>La comptabilité analytique en Belgique n'est pas obligatoire mais fortement recommandée.
Elle permet un meilleur pilotage interne, notamment via la répartition des charges indirectes par clés telles que CA, heures ou ETP.
Les charges sociales (ONSS) doivent être scindées selon le statut (ouvrier/employé) pour plus de précision analytique.</t>
        </is>
      </c>
    </row>
    <row r="14"/>
    <row r="15"/>
  </sheetData>
  <mergeCells count="3">
    <mergeCell ref="A1:D1"/>
    <mergeCell ref="A2:D2"/>
    <mergeCell ref="A13:D15"/>
  </mergeCells>
  <dataValidations count="1">
    <dataValidation sqref="B10" showErrorMessage="1" showInputMessage="1" allowBlank="1" type="list">
      <formula1>"PROD,ADMIN,RH"</formula1>
    </dataValidation>
  </dataValidation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2025-07-08T13:19:07Z</dcterms:created>
  <dcterms:modified xmlns:dcterms="http://purl.org/dc/terms/" xmlns:xsi="http://www.w3.org/2001/XMLSchema-instance" xsi:type="dcterms:W3CDTF">2025-07-08T13:19:07Z</dcterms:modified>
</cp:coreProperties>
</file>