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8fce32169a4b9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Lettre de voiture" sheetId="1" r:id="R9571584cf0474a95"/>
    <x:sheet xmlns:r="http://schemas.openxmlformats.org/officeDocument/2006/relationships" name="Registre" sheetId="2" r:id="Reb22f206c07a4127"/>
    <x:sheet xmlns:r="http://schemas.openxmlformats.org/officeDocument/2006/relationships" name="Dashboard" sheetId="3" r:id="Rb1e92129793d4543"/>
    <x:sheet xmlns:r="http://schemas.openxmlformats.org/officeDocument/2006/relationships" name="Listes" sheetId="4" r:id="Re929a176844746e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dd/mm/yyyy"/>
    <x:numFmt numFmtId="201" formatCode="0.00"/>
  </x:numFmts>
  <x:fonts count="11">
    <x:font>
      <x:sz val="11"/>
      <x:name val="Carlito"/>
    </x:font>
    <x:font>
      <x:b/>
      <x:sz val="18"/>
      <x:color rgb="FFFFFF"/>
      <x:name val="Carlito"/>
    </x:font>
    <x:font>
      <x:i/>
      <x:sz val="11"/>
      <x:color rgb="1E3A8A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  <x:font>
      <x:sz val="11"/>
      <x:color rgb="334155"/>
      <x:name val="Carlito"/>
    </x:font>
    <x:font>
      <x:b/>
      <x:sz val="12"/>
      <x:color rgb="FFFFFF"/>
      <x:name val="Carlito"/>
    </x:font>
    <x:font>
      <x:b/>
      <x:sz val="11"/>
      <x:color rgb="166534"/>
      <x:name val="Carlito"/>
    </x:font>
    <x:font>
      <x:sz val="11"/>
      <x:color rgb="9A3412"/>
      <x:name val="Carlito"/>
    </x:font>
    <x:font>
      <x:b/>
      <x:sz val="16"/>
      <x:color rgb="FFFFFF"/>
      <x:name val="Carlito"/>
    </x:font>
    <x:font>
      <x:b/>
      <x:sz val="13"/>
      <x:color rgb="0F172A"/>
      <x:name val="Carlito"/>
    </x:font>
  </x:fonts>
  <x:fills count="13">
    <x:fill>
      <x:patternFill patternType="none"/>
    </x:fill>
    <x:fill>
      <x:patternFill patternType="gray125"/>
    </x:fill>
    <x:fill>
      <x:patternFill patternType="solid">
        <x:fgColor rgb="1E3A8A"/>
      </x:patternFill>
    </x:fill>
    <x:fill>
      <x:patternFill patternType="solid">
        <x:fgColor rgb="DBEAFE"/>
      </x:patternFill>
    </x:fill>
    <x:fill>
      <x:patternFill patternType="solid">
        <x:fgColor rgb="0F766E"/>
      </x:patternFill>
    </x:fill>
    <x:fill>
      <x:patternFill patternType="solid">
        <x:fgColor rgb="EFF6FF"/>
      </x:patternFill>
    </x:fill>
    <x:fill>
      <x:patternFill patternType="solid">
        <x:fgColor rgb="FFFFFF"/>
      </x:patternFill>
    </x:fill>
    <x:fill>
      <x:patternFill patternType="solid">
        <x:fgColor rgb="16A34A"/>
      </x:patternFill>
    </x:fill>
    <x:fill>
      <x:patternFill patternType="solid">
        <x:fgColor rgb="0EA5E9"/>
      </x:patternFill>
    </x:fill>
    <x:fill>
      <x:patternFill patternType="solid">
        <x:fgColor rgb="F97316"/>
      </x:patternFill>
    </x:fill>
    <x:fill>
      <x:patternFill patternType="solid">
        <x:fgColor rgb="DCFCE7"/>
      </x:patternFill>
    </x:fill>
    <x:fill>
      <x:patternFill patternType="solid">
        <x:fgColor rgb="FFF7ED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10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3" fillId="4" borderId="0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0" fontId="3" fillId="4" borderId="1" xfId="0" applyNumberFormat="1" applyFont="1" applyFill="1" applyBorder="1" applyAlignment="1">
      <x:alignment horizontal="left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vertical="center" wrapText="1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wrapText="1"/>
    </x:xf>
    <x:xf numFmtId="0" fontId="5" fillId="6" borderId="1" xfId="0" applyNumberFormat="1" applyFont="1" applyFill="1" applyBorder="1" applyAlignment="1">
      <x:alignment vertical="center" wrapText="1"/>
    </x:xf>
    <x:xf numFmtId="200" fontId="5" fillId="6" borderId="0" xfId="0" applyNumberFormat="1" applyFont="1" applyFill="1" applyBorder="1" applyAlignment="1">
      <x:alignment vertical="center" wrapText="1"/>
    </x:xf>
    <x:xf numFmtId="200" fontId="5" fillId="6" borderId="1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left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left"/>
    </x:xf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left"/>
    </x:xf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left"/>
    </x:xf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left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horizontal="left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6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6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 applyAlignment="1">
      <x:alignment vertical="center"/>
    </x:xf>
    <x:xf numFmtId="0" fontId="7" fillId="10" borderId="0" xfId="0" applyNumberFormat="1" applyFont="1" applyFill="1" applyBorder="1"/>
    <x:xf numFmtId="0" fontId="7" fillId="10" borderId="0" xfId="0" applyNumberFormat="1" applyFont="1" applyFill="1" applyBorder="1" applyAlignment="1">
      <x:alignment vertical="center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 applyAlignment="1">
      <x:alignment vertical="center"/>
    </x:xf>
    <x:xf numFmtId="0" fontId="7" fillId="10" borderId="1" xfId="0" applyNumberFormat="1" applyFont="1" applyFill="1" applyBorder="1"/>
    <x:xf numFmtId="0" fontId="7" fillId="10" borderId="1" xfId="0" applyNumberFormat="1" applyFont="1" applyFill="1" applyBorder="1" applyAlignment="1">
      <x:alignment vertical="center"/>
    </x:xf>
    <x:xf numFmtId="0" fontId="0" fillId="11" borderId="0" xfId="0" applyNumberFormat="1" applyFont="1" applyFill="1" applyBorder="1"/>
    <x:xf numFmtId="0" fontId="8" fillId="11" borderId="0" xfId="0" applyNumberFormat="1" applyFont="1" applyFill="1" applyBorder="1"/>
    <x:xf numFmtId="0" fontId="8" fillId="11" borderId="0" xfId="0" applyNumberFormat="1" applyFont="1" applyFill="1" applyBorder="1" applyAlignment="1">
      <x:alignment wrapText="1"/>
    </x:xf>
    <x:xf numFmtId="0" fontId="0" fillId="11" borderId="1" xfId="0" applyNumberFormat="1" applyFont="1" applyFill="1" applyBorder="1"/>
    <x:xf numFmtId="0" fontId="8" fillId="11" borderId="1" xfId="0" applyNumberFormat="1" applyFont="1" applyFill="1" applyBorder="1"/>
    <x:xf numFmtId="0" fontId="8" fillId="11" borderId="1" xfId="0" applyNumberFormat="1" applyFont="1" applyFill="1" applyBorder="1" applyAlignment="1">
      <x:alignment wrapText="1"/>
    </x:xf>
    <x:xf numFmtId="0" fontId="0" fillId="12" borderId="0" xfId="0" applyNumberFormat="1" applyFont="1" applyFill="1" applyBorder="1"/>
    <x:xf numFmtId="0" fontId="0" fillId="12" borderId="0" xfId="0" applyNumberFormat="1" applyFont="1" applyFill="1" applyBorder="1" applyAlignment="1">
      <x:alignment wrapText="1"/>
    </x:xf>
    <x:xf numFmtId="0" fontId="0" fillId="12" borderId="1" xfId="0" applyNumberFormat="1" applyFont="1" applyFill="1" applyBorder="1"/>
    <x:xf numFmtId="0" fontId="0" fillId="12" borderId="1" xfId="0" applyNumberFormat="1" applyFont="1" applyFill="1" applyBorder="1" applyAlignment="1">
      <x:alignment wrapText="1"/>
    </x:xf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/>
    <x:xf numFmtId="0" fontId="9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10" fillId="6" borderId="0" xfId="0" applyNumberFormat="1" applyFont="1" applyFill="1" applyBorder="1"/>
    <x:xf numFmtId="0" fontId="10" fillId="6" borderId="0" xfId="0" applyNumberFormat="1" applyFont="1" applyFill="1" applyBorder="1" applyAlignment="1">
      <x:alignment horizontal="center"/>
    </x:xf>
    <x:xf numFmtId="0" fontId="10" fillId="6" borderId="1" xfId="0" applyNumberFormat="1" applyFont="1" applyFill="1" applyBorder="1"/>
    <x:xf numFmtId="0" fontId="10" fillId="6" borderId="1" xfId="0" applyNumberFormat="1" applyFont="1" applyFill="1" applyBorder="1" applyAlignment="1">
      <x:alignment horizontal="center"/>
    </x:xf>
  </x:cellXfs>
  <x:cellStyles count="1">
    <x:cellStyle name="Normal" xfId="0"/>
  </x:cellStyles>
  <x:dxfs count="4"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B91C1C"/>
      </x:font>
      <x:fill>
        <x:patternFill patternType="solid">
          <x:bgColor rgb="FEE2E2"/>
        </x:patternFill>
      </x:fill>
    </x:dxf>
    <x:dxf>
      <x:font>
        <x:b/>
        <x:color rgb="1D4ED8"/>
      </x:font>
      <x:fill>
        <x:patternFill patternType="solid">
          <x:bgColor rgb="DBEAFE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a8002e716dd4711" /><Relationship Type="http://schemas.openxmlformats.org/officeDocument/2006/relationships/theme" Target="/xl/theme/theme1.xml" Id="R02ba822e67424427" /><Relationship Type="http://schemas.openxmlformats.org/officeDocument/2006/relationships/sharedStrings" Target="/xl/sharedStrings.xml" Id="R6937518b4c7a44b7" /><Relationship Type="http://schemas.openxmlformats.org/officeDocument/2006/relationships/worksheet" Target="/xl/worksheets/sheet1.xml" Id="R9571584cf0474a95" /><Relationship Type="http://schemas.openxmlformats.org/officeDocument/2006/relationships/worksheet" Target="/xl/worksheets/sheet2.xml" Id="Reb22f206c07a4127" /><Relationship Type="http://schemas.openxmlformats.org/officeDocument/2006/relationships/worksheet" Target="/xl/worksheets/sheet3.xml" Id="Rb1e92129793d4543" /><Relationship Type="http://schemas.openxmlformats.org/officeDocument/2006/relationships/worksheet" Target="/xl/worksheets/sheet4.xml" Id="Re929a176844746e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44ebba99b60451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statut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'Dashboard'!$D$4:$D$8</c:f>
              <c:strCache>
                <c:ptCount val="0"/>
              </c:strCache>
            </c:strRef>
          </c:cat>
          <c:val>
            <c:numRef>
              <c:f>'Dashboard'!$E$4:$E$8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9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44ebba99b60451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egistreLV" displayName="RegistreLV" ref="A3:J50" headerRowCount="1">
  <x:tableColumns count="10">
    <x:tableColumn id="1" name="N°"/>
    <x:tableColumn id="2" name="Date"/>
    <x:tableColumn id="3" name="Client"/>
    <x:tableColumn id="4" name="Ville départ"/>
    <x:tableColumn id="5" name="Ville arrivée"/>
    <x:tableColumn id="6" name="Transporteur"/>
    <x:tableColumn id="7" name="Poids kg"/>
    <x:tableColumn id="8" name="Volume m³"/>
    <x:tableColumn id="9" name="Statut"/>
    <x:tableColumn id="10" name="Observation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3596a8faf7354671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47fd2f4973c84991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4" hidden="0" customWidth="1"/>
    <x:col min="3" max="3" width="18" hidden="0" customWidth="1"/>
    <x:col min="4" max="4" width="18" hidden="0" customWidth="1"/>
    <x:col min="5" max="5" width="18" hidden="0" customWidth="1"/>
    <x:col min="6" max="6" width="22" hidden="0" customWidth="1"/>
    <x:col min="7" max="7" width="18" hidden="0" customWidth="1"/>
    <x:col min="8" max="8" width="26" hidden="0" customWidth="1"/>
  </x:cols>
  <x:sheetData>
    <x:row r="1" ht="32" customHeight="1">
      <x:c r="A1" s="5" t="str">
        <x:v>LETTRE DE VOITURE NATIONALE – MODÈLE EXCEL</x:v>
      </x:c>
      <x:c r="B1" s="5"/>
      <x:c r="C1" s="5"/>
      <x:c r="D1" s="5"/>
      <x:c r="E1" s="5"/>
      <x:c r="F1" s="5"/>
      <x:c r="G1" s="5"/>
      <x:c r="H1" s="5"/>
    </x:row>
    <x:row r="2" ht="22" customHeight="1">
      <x:c r="A2" s="12" t="str">
        <x:v>Document de transport routier national à remplir, imprimer et archiver</x:v>
      </x:c>
      <x:c r="B2" s="12"/>
      <x:c r="C2" s="12"/>
      <x:c r="D2" s="12"/>
      <x:c r="E2" s="12"/>
      <x:c r="F2" s="12"/>
      <x:c r="G2" s="12"/>
      <x:c r="H2" s="12"/>
    </x:row>
    <x:row r="4">
      <x:c r="A4" s="19" t="str">
        <x:v>1. Informations générales</x:v>
      </x:c>
      <x:c r="B4" s="19"/>
      <x:c r="C4" s="19"/>
      <x:c r="D4" s="19"/>
      <x:c r="E4" s="19"/>
      <x:c r="F4" s="19"/>
      <x:c r="G4" s="19"/>
      <x:c r="H4" s="19"/>
    </x:row>
    <x:row r="5">
      <x:c r="A5" s="26" t="str">
        <x:v>N° lettre de voiture</x:v>
      </x:c>
      <x:c r="B5" s="33" t="str">
        <x:v>LV-2026-001</x:v>
      </x:c>
      <x:c r="C5" s="26" t="str">
        <x:v>Date émission</x:v>
      </x:c>
      <x:c r="D5" s="38" t="n">
        <x:v>46179</x:v>
      </x:c>
      <x:c r="E5" s="26" t="str">
        <x:v>Référence client</x:v>
      </x:c>
      <x:c r="F5" s="33" t="str">
        <x:v>CMD-4587</x:v>
      </x:c>
      <x:c r="G5" s="26" t="str">
        <x:v>Statut</x:v>
      </x:c>
      <x:c r="H5" s="33" t="str">
        <x:v>Préparée</x:v>
      </x:c>
    </x:row>
    <x:row r="6">
      <x:c r="A6" s="26" t="str">
        <x:v>Mode de transport</x:v>
      </x:c>
      <x:c r="B6" s="33" t="str">
        <x:v>Routier</x:v>
      </x:c>
      <x:c r="C6" s="26" t="str">
        <x:v>Type livraison</x:v>
      </x:c>
      <x:c r="D6" s="33" t="str">
        <x:v>Nationale</x:v>
      </x:c>
      <x:c r="E6" s="26" t="str">
        <x:v>Priorité</x:v>
      </x:c>
      <x:c r="F6" s="33" t="str">
        <x:v>Normale</x:v>
      </x:c>
      <x:c r="G6" s="26" t="str">
        <x:v>Paiement transport</x:v>
      </x:c>
      <x:c r="H6" s="33" t="str">
        <x:v>Expéditeur</x:v>
      </x:c>
    </x:row>
    <x:row r="8">
      <x:c r="A8" s="42" t="str">
        <x:v>2. Expéditeur</x:v>
      </x:c>
      <x:c r="B8" s="42"/>
      <x:c r="C8" s="42"/>
      <x:c r="D8" s="42"/>
      <x:c r="E8" s="48" t="str">
        <x:v>3. Destinataire</x:v>
      </x:c>
      <x:c r="F8" s="48"/>
      <x:c r="G8" s="48"/>
      <x:c r="H8" s="48"/>
    </x:row>
    <x:row r="9">
      <x:c r="A9" s="26" t="str">
        <x:v>Société</x:v>
      </x:c>
      <x:c r="B9" s="33" t="str">
        <x:v>Société Alpha</x:v>
      </x:c>
      <x:c r="E9" s="26" t="str">
        <x:v>Société</x:v>
      </x:c>
      <x:c r="F9" s="33" t="str">
        <x:v>Client Beta</x:v>
      </x:c>
    </x:row>
    <x:row r="10">
      <x:c r="A10" s="26" t="str">
        <x:v>Adresse</x:v>
      </x:c>
      <x:c r="B10" s="33" t="str">
        <x:v>15 rue Victor-Hugo</x:v>
      </x:c>
      <x:c r="E10" s="26" t="str">
        <x:v>Adresse</x:v>
      </x:c>
      <x:c r="F10" s="33" t="str">
        <x:v>8 avenue Jean-Jaurès</x:v>
      </x:c>
    </x:row>
    <x:row r="11">
      <x:c r="A11" s="26" t="str">
        <x:v>Ville</x:v>
      </x:c>
      <x:c r="B11" s="33" t="str">
        <x:v>Lyon</x:v>
      </x:c>
      <x:c r="E11" s="26" t="str">
        <x:v>Ville</x:v>
      </x:c>
      <x:c r="F11" s="33" t="str">
        <x:v>Paris</x:v>
      </x:c>
    </x:row>
    <x:row r="12">
      <x:c r="A12" s="26" t="str">
        <x:v>Téléphone</x:v>
      </x:c>
      <x:c r="B12" s="33" t="str">
        <x:v>04 00 00 00 00</x:v>
      </x:c>
      <x:c r="E12" s="26" t="str">
        <x:v>Téléphone</x:v>
      </x:c>
      <x:c r="F12" s="33" t="str">
        <x:v>01 00 00 00 00</x:v>
      </x:c>
    </x:row>
    <x:row r="13">
      <x:c r="A13" s="26" t="str">
        <x:v>Email</x:v>
      </x:c>
      <x:c r="B13" s="33" t="str">
        <x:v>contact@societe-alpha.fr</x:v>
      </x:c>
      <x:c r="E13" s="26" t="str">
        <x:v>Contact</x:v>
      </x:c>
      <x:c r="F13" s="33" t="str">
        <x:v>Service réception</x:v>
      </x:c>
    </x:row>
    <x:row r="15">
      <x:c r="A15" s="54" t="str">
        <x:v>4. Transporteur</x:v>
      </x:c>
      <x:c r="B15" s="54"/>
      <x:c r="C15" s="54"/>
      <x:c r="D15" s="54"/>
      <x:c r="E15" s="54"/>
      <x:c r="F15" s="54"/>
      <x:c r="G15" s="54"/>
      <x:c r="H15" s="54"/>
    </x:row>
    <x:row r="16">
      <x:c r="A16" s="26" t="str">
        <x:v>Société transport</x:v>
      </x:c>
      <x:c r="B16" s="33" t="str">
        <x:v>Transport Express France</x:v>
      </x:c>
      <x:c r="C16" s="26" t="str">
        <x:v>Chauffeur</x:v>
      </x:c>
      <x:c r="D16" s="33" t="str">
        <x:v>M. Martin</x:v>
      </x:c>
    </x:row>
    <x:row r="17">
      <x:c r="A17" s="26" t="str">
        <x:v>Téléphone</x:v>
      </x:c>
      <x:c r="B17" s="33" t="str">
        <x:v>06 00 00 00 00</x:v>
      </x:c>
      <x:c r="C17" s="26" t="str">
        <x:v>Immatriculation</x:v>
      </x:c>
      <x:c r="D17" s="33" t="str">
        <x:v>AB-123-CD</x:v>
      </x:c>
    </x:row>
    <x:row r="18">
      <x:c r="A18" s="26" t="str">
        <x:v>Camion / Remorque</x:v>
      </x:c>
      <x:c r="B18" s="33" t="str">
        <x:v>Porteur 19T</x:v>
      </x:c>
      <x:c r="C18" s="26" t="str">
        <x:v>N° dossier</x:v>
      </x:c>
      <x:c r="D18" s="33" t="str">
        <x:v>DOS-2026-001</x:v>
      </x:c>
    </x:row>
    <x:row r="20">
      <x:c r="A20" s="19" t="str">
        <x:v>5. Marchandises transportées</x:v>
      </x:c>
      <x:c r="B20" s="19"/>
      <x:c r="C20" s="19"/>
      <x:c r="D20" s="19"/>
      <x:c r="E20" s="19"/>
      <x:c r="F20" s="19"/>
      <x:c r="G20" s="19"/>
      <x:c r="H20" s="19"/>
    </x:row>
    <x:row r="21">
      <x:c r="A21" s="66" t="str">
        <x:v>Référence</x:v>
      </x:c>
      <x:c r="B21" s="66" t="str">
        <x:v>Désignation</x:v>
      </x:c>
      <x:c r="C21" s="66" t="str">
        <x:v>Emballage</x:v>
      </x:c>
      <x:c r="D21" s="66" t="str">
        <x:v>Qté colis</x:v>
      </x:c>
      <x:c r="E21" s="66" t="str">
        <x:v>Poids unitaire kg</x:v>
      </x:c>
      <x:c r="F21" s="66" t="str">
        <x:v>Poids total kg</x:v>
      </x:c>
      <x:c r="G21" s="66" t="str">
        <x:v>Volume m³</x:v>
      </x:c>
      <x:c r="H21" s="66" t="str">
        <x:v>Observations</x:v>
      </x:c>
    </x:row>
    <x:row r="22">
      <x:c r="A22" s="67" t="str">
        <x:v>ART-001</x:v>
      </x:c>
      <x:c r="B22" s="67" t="str">
        <x:v>Pièces métalliques</x:v>
      </x:c>
      <x:c r="C22" s="67" t="str">
        <x:v>Palette</x:v>
      </x:c>
      <x:c r="D22" s="68" t="n">
        <x:v>12</x:v>
      </x:c>
      <x:c r="E22" s="68" t="n">
        <x:v>85</x:v>
      </x:c>
      <x:c r="F22" s="68" t="n">
        <x:f>D22*E22</x:f>
        <x:v>1020</x:v>
      </x:c>
      <x:c r="G22" s="68" t="n">
        <x:v>8.5</x:v>
      </x:c>
      <x:c r="H22" s="67" t="str">
        <x:v>RAS</x:v>
      </x:c>
    </x:row>
    <x:row r="23">
      <x:c r="A23" s="67" t="str">
        <x:v>ART-002</x:v>
      </x:c>
      <x:c r="B23" s="67" t="str">
        <x:v>Cartons accessoires</x:v>
      </x:c>
      <x:c r="C23" s="67" t="str">
        <x:v>Carton</x:v>
      </x:c>
      <x:c r="D23" s="68" t="n">
        <x:v>20</x:v>
      </x:c>
      <x:c r="E23" s="68" t="n">
        <x:v>6</x:v>
      </x:c>
      <x:c r="F23" s="68" t="n">
        <x:f>D23*E23</x:f>
        <x:v>120</x:v>
      </x:c>
      <x:c r="G23" s="68" t="n">
        <x:v>2.2</x:v>
      </x:c>
      <x:c r="H23" s="67" t="str">
        <x:v>Fragile</x:v>
      </x:c>
    </x:row>
    <x:row r="24">
      <x:c r="A24" s="67" t="str">
        <x:v>ART-003</x:v>
      </x:c>
      <x:c r="B24" s="67" t="str">
        <x:v>Kits montage</x:v>
      </x:c>
      <x:c r="C24" s="67" t="str">
        <x:v>Caisse</x:v>
      </x:c>
      <x:c r="D24" s="68" t="n">
        <x:v>5</x:v>
      </x:c>
      <x:c r="E24" s="68" t="n">
        <x:v>45</x:v>
      </x:c>
      <x:c r="F24" s="68" t="n">
        <x:f>D24*E24</x:f>
        <x:v>225</x:v>
      </x:c>
      <x:c r="G24" s="68" t="n">
        <x:v>1.7</x:v>
      </x:c>
      <x:c r="H24" s="67" t="str">
        <x:v>Manipuler avec soin</x:v>
      </x:c>
    </x:row>
    <x:row r="25">
      <x:c r="A25" s="67"/>
      <x:c r="B25" s="67"/>
      <x:c r="C25" s="67"/>
      <x:c r="D25" s="68"/>
      <x:c r="E25" s="68"/>
      <x:c r="F25" s="68" t="n">
        <x:f>D25*E25</x:f>
        <x:v>0</x:v>
      </x:c>
      <x:c r="G25" s="68"/>
      <x:c r="H25" s="67"/>
    </x:row>
    <x:row r="26">
      <x:c r="A26" s="67"/>
      <x:c r="B26" s="67"/>
      <x:c r="C26" s="67"/>
      <x:c r="D26" s="68"/>
      <x:c r="E26" s="68"/>
      <x:c r="F26" s="68" t="n">
        <x:f>D26*E26</x:f>
        <x:v>0</x:v>
      </x:c>
      <x:c r="G26" s="68"/>
      <x:c r="H26" s="67"/>
    </x:row>
    <x:row r="28">
      <x:c r="E28" s="26" t="str">
        <x:v>Poids total kg</x:v>
      </x:c>
      <x:c r="F28" s="74" t="n">
        <x:f>SUM(F22:F26)</x:f>
        <x:v>1365</x:v>
      </x:c>
      <x:c r="G28" s="75" t="str">
        <x:v>Volume total m³</x:v>
      </x:c>
      <x:c r="H28" s="74" t="n">
        <x:f>SUM(G22:G26)</x:f>
        <x:v>12.399999999999999</x:v>
      </x:c>
    </x:row>
    <x:row r="30">
      <x:c r="A30" s="19" t="str">
        <x:v>6. Chargement et livraison</x:v>
      </x:c>
      <x:c r="B30" s="19"/>
      <x:c r="C30" s="19"/>
      <x:c r="D30" s="19"/>
      <x:c r="E30" s="19"/>
      <x:c r="F30" s="19"/>
      <x:c r="G30" s="19"/>
      <x:c r="H30" s="19"/>
    </x:row>
    <x:row r="31">
      <x:c r="A31" s="26" t="str">
        <x:v>Date chargement</x:v>
      </x:c>
      <x:c r="B31" s="38" t="n">
        <x:v>46180</x:v>
      </x:c>
      <x:c r="C31" s="26" t="str">
        <x:v>Heure chargement</x:v>
      </x:c>
      <x:c r="D31" s="33" t="str">
        <x:v>08:30</x:v>
      </x:c>
      <x:c r="E31" s="26" t="str">
        <x:v>Ville départ</x:v>
      </x:c>
      <x:c r="F31" s="33" t="str">
        <x:v>Lyon</x:v>
      </x:c>
      <x:c r="G31" s="26" t="str">
        <x:v>Site</x:v>
      </x:c>
      <x:c r="H31" s="33" t="str">
        <x:v>Entrepôt A</x:v>
      </x:c>
    </x:row>
    <x:row r="32">
      <x:c r="A32" s="26" t="str">
        <x:v>Date livraison</x:v>
      </x:c>
      <x:c r="B32" s="38" t="n">
        <x:v>46181</x:v>
      </x:c>
      <x:c r="C32" s="26" t="str">
        <x:v>Heure livraison</x:v>
      </x:c>
      <x:c r="D32" s="33" t="str">
        <x:v>10:00</x:v>
      </x:c>
      <x:c r="E32" s="26" t="str">
        <x:v>Ville arrivée</x:v>
      </x:c>
      <x:c r="F32" s="33" t="str">
        <x:v>Paris</x:v>
      </x:c>
      <x:c r="G32" s="26" t="str">
        <x:v>Instructions</x:v>
      </x:c>
      <x:c r="H32" s="33" t="str">
        <x:v>Hayon obligatoire</x:v>
      </x:c>
    </x:row>
    <x:row r="34">
      <x:c r="A34" s="19" t="str">
        <x:v>7. Réserves et signatures</x:v>
      </x:c>
      <x:c r="B34" s="19"/>
      <x:c r="C34" s="19"/>
      <x:c r="D34" s="19"/>
      <x:c r="E34" s="19"/>
      <x:c r="F34" s="19"/>
      <x:c r="G34" s="19"/>
      <x:c r="H34" s="19"/>
    </x:row>
    <x:row r="35">
      <x:c r="A35" s="82" t="str">
        <x:v>Réserves éventuelles : colis manquant, emballage détérioré, retard, différence de poids ou toute anomalie constatée.</x:v>
      </x:c>
      <x:c r="B35" s="82"/>
      <x:c r="C35" s="82"/>
      <x:c r="D35" s="82"/>
      <x:c r="E35" s="82"/>
      <x:c r="F35" s="82"/>
      <x:c r="G35" s="82"/>
      <x:c r="H35" s="82"/>
    </x:row>
    <x:row r="36">
      <x:c r="A36" s="82"/>
      <x:c r="B36" s="82"/>
      <x:c r="C36" s="82"/>
      <x:c r="D36" s="82"/>
      <x:c r="E36" s="82"/>
      <x:c r="F36" s="82"/>
      <x:c r="G36" s="82"/>
      <x:c r="H36" s="82"/>
    </x:row>
    <x:row r="38">
      <x:c r="A38" s="60" t="str">
        <x:v>Expéditeur</x:v>
      </x:c>
      <x:c r="B38" s="60" t="str">
        <x:v>Transporteur</x:v>
      </x:c>
      <x:c r="C38" s="60" t="str">
        <x:v>Destinataire</x:v>
      </x:c>
    </x:row>
    <x:row r="39">
      <x:c r="A39" s="87" t="str">
        <x:v>Signature et cachet</x:v>
      </x:c>
      <x:c r="B39" s="87" t="str"/>
      <x:c r="C39" s="87" t="str"/>
    </x:row>
    <x:row r="40">
      <x:c r="A40" s="87" t="str">
        <x:v>Nom :</x:v>
      </x:c>
      <x:c r="B40" s="87" t="str"/>
      <x:c r="C40" s="87" t="str"/>
    </x:row>
    <x:row r="41">
      <x:c r="A41" s="87" t="str">
        <x:v>Date :</x:v>
      </x:c>
      <x:c r="B41" s="87" t="str"/>
      <x:c r="C41" s="87" t="str"/>
    </x:row>
    <x:row r="42">
      <x:c r="A42" s="87" t="str">
        <x:v>Heure :</x:v>
      </x:c>
      <x:c r="B42" s="87" t="str"/>
      <x:c r="C42" s="87" t="str"/>
    </x:row>
    <x:row r="43">
      <x:c r="A43" s="87" t="str">
        <x:v>Réserves :</x:v>
      </x:c>
      <x:c r="B43" s="87" t="str"/>
      <x:c r="C43" s="87" t="str"/>
    </x:row>
  </x:sheetData>
  <x:mergeCells>
    <x:mergeCell ref="A1:H1"/>
    <x:mergeCell ref="A2:H2"/>
    <x:mergeCell ref="A4:H4"/>
    <x:mergeCell ref="A8:D8"/>
    <x:mergeCell ref="E8:H8"/>
    <x:mergeCell ref="A15:H15"/>
    <x:mergeCell ref="A20:H20"/>
    <x:mergeCell ref="A30:H30"/>
    <x:mergeCell ref="A34:H34"/>
    <x:mergeCell ref="A35:H36"/>
  </x:mergeCells>
  <x:dataValidations count="3">
    <x:dataValidation type="list" sqref="H5">
      <x:formula1>"Préparée,Chargée,En transit,Livrée,Litige"</x:formula1>
    </x:dataValidation>
    <x:dataValidation type="list" sqref="F6">
      <x:formula1>"Normale,Urgente,Planifiée"</x:formula1>
    </x:dataValidation>
    <x:dataValidation type="list" sqref="H6">
      <x:formula1>"Expéditeur,Destinataire,Transporteur"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4" hidden="0" customWidth="1"/>
    <x:col min="3" max="3" width="20" hidden="0" customWidth="1"/>
    <x:col min="4" max="4" width="16" hidden="0" customWidth="1"/>
    <x:col min="5" max="5" width="16" hidden="0" customWidth="1"/>
    <x:col min="6" max="6" width="22" hidden="0" customWidth="1"/>
    <x:col min="7" max="7" width="12" hidden="0" customWidth="1"/>
    <x:col min="8" max="8" width="12" hidden="0" customWidth="1"/>
    <x:col min="9" max="9" width="14" hidden="0" customWidth="1"/>
    <x:col min="10" max="10" width="30" hidden="0" customWidth="1"/>
  </x:cols>
  <x:sheetData>
    <x:row r="1" ht="30" customHeight="1">
      <x:c r="A1" s="91" t="str">
        <x:v>REGISTRE DES LETTRES DE VOITURE NATIONALES</x:v>
      </x:c>
      <x:c r="B1" s="91"/>
      <x:c r="C1" s="91"/>
      <x:c r="D1" s="91"/>
      <x:c r="E1" s="91"/>
      <x:c r="F1" s="91"/>
      <x:c r="G1" s="91"/>
      <x:c r="H1" s="91"/>
      <x:c r="I1" s="91"/>
      <x:c r="J1" s="91"/>
    </x:row>
    <x:row r="3">
      <x:c r="A3" s="60" t="str">
        <x:v>N°</x:v>
      </x:c>
      <x:c r="B3" s="60" t="str">
        <x:v>Date</x:v>
      </x:c>
      <x:c r="C3" s="60" t="str">
        <x:v>Client</x:v>
      </x:c>
      <x:c r="D3" s="60" t="str">
        <x:v>Ville départ</x:v>
      </x:c>
      <x:c r="E3" s="60" t="str">
        <x:v>Ville arrivée</x:v>
      </x:c>
      <x:c r="F3" s="60" t="str">
        <x:v>Transporteur</x:v>
      </x:c>
      <x:c r="G3" s="60" t="str">
        <x:v>Poids kg</x:v>
      </x:c>
      <x:c r="H3" s="60" t="str">
        <x:v>Volume m³</x:v>
      </x:c>
      <x:c r="I3" s="60" t="str">
        <x:v>Statut</x:v>
      </x:c>
      <x:c r="J3" s="60" t="str">
        <x:v>Observations</x:v>
      </x:c>
    </x:row>
    <x:row r="4">
      <x:c r="A4" t="str">
        <x:v>LV-2026-001</x:v>
      </x:c>
      <x:c r="B4" s="94" t="n">
        <x:v>46179</x:v>
      </x:c>
      <x:c r="C4" t="str">
        <x:v>Client Beta</x:v>
      </x:c>
      <x:c r="D4" t="str">
        <x:v>Lyon</x:v>
      </x:c>
      <x:c r="E4" t="str">
        <x:v>Paris</x:v>
      </x:c>
      <x:c r="F4" t="str">
        <x:v>Transport Express France</x:v>
      </x:c>
      <x:c r="G4" s="64" t="n">
        <x:v>1470</x:v>
      </x:c>
      <x:c r="H4" s="64" t="n">
        <x:v>12.4</x:v>
      </x:c>
      <x:c r="I4" t="str">
        <x:v>Livrée</x:v>
      </x:c>
      <x:c r="J4" t="str">
        <x:v>RAS</x:v>
      </x:c>
    </x:row>
    <x:row r="5">
      <x:c r="A5" t="str">
        <x:v>LV-2026-002</x:v>
      </x:c>
      <x:c r="B5" s="94" t="n">
        <x:v>46182</x:v>
      </x:c>
      <x:c r="C5" t="str">
        <x:v>Client Gamma</x:v>
      </x:c>
      <x:c r="D5" t="str">
        <x:v>Marseille</x:v>
      </x:c>
      <x:c r="E5" t="str">
        <x:v>Nice</x:v>
      </x:c>
      <x:c r="F5" t="str">
        <x:v>Sud Transport</x:v>
      </x:c>
      <x:c r="G5" s="64" t="n">
        <x:v>820</x:v>
      </x:c>
      <x:c r="H5" s="64" t="n">
        <x:v>6.1</x:v>
      </x:c>
      <x:c r="I5" t="str">
        <x:v>En transit</x:v>
      </x:c>
      <x:c r="J5" t="str">
        <x:v>Livraison prévue demain</x:v>
      </x:c>
    </x:row>
    <x:row r="6">
      <x:c r="A6" t="str">
        <x:v>LV-2026-003</x:v>
      </x:c>
      <x:c r="B6" s="94" t="n">
        <x:v>46184</x:v>
      </x:c>
      <x:c r="C6" t="str">
        <x:v>Client Delta</x:v>
      </x:c>
      <x:c r="D6" t="str">
        <x:v>Toulouse</x:v>
      </x:c>
      <x:c r="E6" t="str">
        <x:v>Bordeaux</x:v>
      </x:c>
      <x:c r="F6" t="str">
        <x:v>Route Atlantique</x:v>
      </x:c>
      <x:c r="G6" s="64" t="n">
        <x:v>560</x:v>
      </x:c>
      <x:c r="H6" s="64" t="n">
        <x:v>4.8</x:v>
      </x:c>
      <x:c r="I6" t="str">
        <x:v>Préparée</x:v>
      </x:c>
      <x:c r="J6" t="str">
        <x:v>En attente chargement</x:v>
      </x:c>
    </x:row>
    <x:row r="7">
      <x:c r="A7" t="str">
        <x:v>LV-2026-004</x:v>
      </x:c>
      <x:c r="B7" s="94" t="n">
        <x:v>46185</x:v>
      </x:c>
      <x:c r="C7" t="str">
        <x:v>Client Sigma</x:v>
      </x:c>
      <x:c r="D7" t="str">
        <x:v>Lille</x:v>
      </x:c>
      <x:c r="E7" t="str">
        <x:v>Rouen</x:v>
      </x:c>
      <x:c r="F7" t="str">
        <x:v>Nord Fret</x:v>
      </x:c>
      <x:c r="G7" s="64" t="n">
        <x:v>1250</x:v>
      </x:c>
      <x:c r="H7" s="64" t="n">
        <x:v>9.7</x:v>
      </x:c>
      <x:c r="I7" t="str">
        <x:v>Litige</x:v>
      </x:c>
      <x:c r="J7" t="str">
        <x:v>1 palette abîmée</x:v>
      </x:c>
    </x:row>
    <x:row r="8">
      <x:c r="A8" t="str">
        <x:v>LV-2026-005</x:v>
      </x:c>
      <x:c r="B8" s="94" t="n">
        <x:v>46187</x:v>
      </x:c>
      <x:c r="C8" t="str">
        <x:v>Client Omega</x:v>
      </x:c>
      <x:c r="D8" t="str">
        <x:v>Nantes</x:v>
      </x:c>
      <x:c r="E8" t="str">
        <x:v>Rennes</x:v>
      </x:c>
      <x:c r="F8" t="str">
        <x:v>Ouest Express</x:v>
      </x:c>
      <x:c r="G8" s="64" t="n">
        <x:v>430</x:v>
      </x:c>
      <x:c r="H8" s="64" t="n">
        <x:v>3.2</x:v>
      </x:c>
      <x:c r="I8" t="str">
        <x:v>Chargée</x:v>
      </x:c>
      <x:c r="J8" t="str"/>
    </x:row>
    <x:row r="9">
      <x:c r="B9" s="94"/>
      <x:c r="G9" s="64"/>
      <x:c r="H9" s="64"/>
    </x:row>
    <x:row r="10">
      <x:c r="B10" s="94"/>
      <x:c r="G10" s="64"/>
      <x:c r="H10" s="64"/>
    </x:row>
    <x:row r="11">
      <x:c r="B11" s="94"/>
      <x:c r="G11" s="64"/>
      <x:c r="H11" s="64"/>
    </x:row>
    <x:row r="12">
      <x:c r="B12" s="94"/>
      <x:c r="G12" s="64"/>
      <x:c r="H12" s="64"/>
    </x:row>
    <x:row r="13">
      <x:c r="B13" s="94"/>
      <x:c r="G13" s="64"/>
      <x:c r="H13" s="64"/>
    </x:row>
    <x:row r="14">
      <x:c r="B14" s="94"/>
      <x:c r="G14" s="64"/>
      <x:c r="H14" s="64"/>
    </x:row>
    <x:row r="15">
      <x:c r="B15" s="94"/>
      <x:c r="G15" s="64"/>
      <x:c r="H15" s="64"/>
    </x:row>
    <x:row r="16">
      <x:c r="B16" s="94"/>
      <x:c r="G16" s="64"/>
      <x:c r="H16" s="64"/>
    </x:row>
    <x:row r="17">
      <x:c r="B17" s="94"/>
      <x:c r="G17" s="64"/>
      <x:c r="H17" s="64"/>
    </x:row>
    <x:row r="18">
      <x:c r="B18" s="94"/>
      <x:c r="G18" s="64"/>
      <x:c r="H18" s="64"/>
    </x:row>
    <x:row r="19">
      <x:c r="B19" s="94"/>
      <x:c r="G19" s="64"/>
      <x:c r="H19" s="64"/>
    </x:row>
    <x:row r="20">
      <x:c r="B20" s="94"/>
      <x:c r="G20" s="64"/>
      <x:c r="H20" s="64"/>
    </x:row>
    <x:row r="21">
      <x:c r="B21" s="94"/>
      <x:c r="G21" s="64"/>
      <x:c r="H21" s="64"/>
    </x:row>
    <x:row r="22">
      <x:c r="B22" s="94"/>
      <x:c r="G22" s="64"/>
      <x:c r="H22" s="64"/>
    </x:row>
    <x:row r="23">
      <x:c r="B23" s="94"/>
      <x:c r="G23" s="64"/>
      <x:c r="H23" s="64"/>
    </x:row>
    <x:row r="24">
      <x:c r="B24" s="94"/>
      <x:c r="G24" s="64"/>
      <x:c r="H24" s="64"/>
    </x:row>
    <x:row r="25">
      <x:c r="B25" s="94"/>
      <x:c r="G25" s="64"/>
      <x:c r="H25" s="64"/>
    </x:row>
    <x:row r="26">
      <x:c r="B26" s="94"/>
      <x:c r="G26" s="64"/>
      <x:c r="H26" s="64"/>
    </x:row>
    <x:row r="27">
      <x:c r="B27" s="94"/>
      <x:c r="G27" s="64"/>
      <x:c r="H27" s="64"/>
    </x:row>
    <x:row r="28">
      <x:c r="B28" s="94"/>
      <x:c r="G28" s="64"/>
      <x:c r="H28" s="64"/>
    </x:row>
    <x:row r="29">
      <x:c r="B29" s="94"/>
      <x:c r="G29" s="64"/>
      <x:c r="H29" s="64"/>
    </x:row>
    <x:row r="30">
      <x:c r="B30" s="94"/>
      <x:c r="G30" s="64"/>
      <x:c r="H30" s="64"/>
    </x:row>
    <x:row r="31">
      <x:c r="B31" s="94"/>
      <x:c r="G31" s="64"/>
      <x:c r="H31" s="64"/>
    </x:row>
    <x:row r="32">
      <x:c r="B32" s="94"/>
      <x:c r="G32" s="64"/>
      <x:c r="H32" s="64"/>
    </x:row>
    <x:row r="33">
      <x:c r="B33" s="94"/>
      <x:c r="G33" s="64"/>
      <x:c r="H33" s="64"/>
    </x:row>
    <x:row r="34">
      <x:c r="B34" s="94"/>
      <x:c r="G34" s="64"/>
      <x:c r="H34" s="64"/>
    </x:row>
    <x:row r="35">
      <x:c r="B35" s="94"/>
      <x:c r="G35" s="64"/>
      <x:c r="H35" s="64"/>
    </x:row>
    <x:row r="36">
      <x:c r="B36" s="94"/>
      <x:c r="G36" s="64"/>
      <x:c r="H36" s="64"/>
    </x:row>
    <x:row r="37">
      <x:c r="B37" s="94"/>
      <x:c r="G37" s="64"/>
      <x:c r="H37" s="64"/>
    </x:row>
    <x:row r="38">
      <x:c r="B38" s="94"/>
      <x:c r="G38" s="64"/>
      <x:c r="H38" s="64"/>
    </x:row>
    <x:row r="39">
      <x:c r="B39" s="94"/>
      <x:c r="G39" s="64"/>
      <x:c r="H39" s="64"/>
    </x:row>
    <x:row r="40">
      <x:c r="B40" s="94"/>
      <x:c r="G40" s="64"/>
      <x:c r="H40" s="64"/>
    </x:row>
    <x:row r="41">
      <x:c r="B41" s="94"/>
      <x:c r="G41" s="64"/>
      <x:c r="H41" s="64"/>
    </x:row>
    <x:row r="42">
      <x:c r="B42" s="94"/>
      <x:c r="G42" s="64"/>
      <x:c r="H42" s="64"/>
    </x:row>
    <x:row r="43">
      <x:c r="B43" s="94"/>
      <x:c r="G43" s="64"/>
      <x:c r="H43" s="64"/>
    </x:row>
    <x:row r="44">
      <x:c r="B44" s="94"/>
      <x:c r="G44" s="64"/>
      <x:c r="H44" s="64"/>
    </x:row>
    <x:row r="45">
      <x:c r="B45" s="94"/>
      <x:c r="G45" s="64"/>
      <x:c r="H45" s="64"/>
    </x:row>
    <x:row r="46">
      <x:c r="B46" s="94"/>
      <x:c r="G46" s="64"/>
      <x:c r="H46" s="64"/>
    </x:row>
    <x:row r="47">
      <x:c r="B47" s="94"/>
      <x:c r="G47" s="64"/>
      <x:c r="H47" s="64"/>
    </x:row>
    <x:row r="48">
      <x:c r="B48" s="94"/>
      <x:c r="G48" s="64"/>
      <x:c r="H48" s="64"/>
    </x:row>
    <x:row r="49">
      <x:c r="B49" s="94"/>
      <x:c r="G49" s="64"/>
      <x:c r="H49" s="64"/>
    </x:row>
    <x:row r="50">
      <x:c r="B50" s="94"/>
      <x:c r="G50" s="64"/>
      <x:c r="H50" s="64"/>
    </x:row>
  </x:sheetData>
  <x:mergeCells>
    <x:mergeCell ref="A1:J1"/>
  </x:mergeCells>
  <x:conditionalFormatting sqref="I4:I50">
    <x:cfRule type="expression" dxfId="0" priority="1">
      <x:formula>I4="Livrée"</x:formula>
    </x:cfRule>
    <x:cfRule type="expression" dxfId="1" priority="2">
      <x:formula>I4="En transit"</x:formula>
    </x:cfRule>
    <x:cfRule type="expression" dxfId="2" priority="3">
      <x:formula>I4="Litige"</x:formula>
    </x:cfRule>
    <x:cfRule type="expression" dxfId="3" priority="4">
      <x:formula>I4="Préparée"</x:formula>
    </x:cfRule>
  </x:conditionalFormatting>
  <x:dataValidations count="1">
    <x:dataValidation type="list" sqref="I4:I50">
      <x:formula1>"Préparée,Chargée,En transit,Livrée,Litige"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3596a8faf7354671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6" hidden="0" customWidth="1"/>
    <x:col min="4" max="4" width="18" hidden="0" customWidth="1"/>
    <x:col min="5" max="5" width="14" hidden="0" customWidth="1"/>
  </x:cols>
  <x:sheetData>
    <x:row r="1" ht="30" customHeight="1">
      <x:c r="A1" s="91" t="str">
        <x:v>TABLEAU DE BORD – LETTRES DE VOITURE</x:v>
      </x:c>
      <x:c r="B1" s="91"/>
      <x:c r="C1" s="91"/>
      <x:c r="D1" s="91"/>
      <x:c r="E1" s="91"/>
      <x:c r="F1" s="91"/>
      <x:c r="G1" s="91"/>
      <x:c r="H1" s="91"/>
    </x:row>
    <x:row r="3">
      <x:c r="A3" s="60" t="str">
        <x:v>Indicateur</x:v>
      </x:c>
      <x:c r="B3" s="60" t="str">
        <x:v>Valeur</x:v>
      </x:c>
      <x:c r="D3" s="60" t="str">
        <x:v>Statut</x:v>
      </x:c>
      <x:c r="E3" s="60" t="str">
        <x:v>Nombre</x:v>
      </x:c>
    </x:row>
    <x:row r="4">
      <x:c r="A4" s="26" t="str">
        <x:v>Lettres émises</x:v>
      </x:c>
      <x:c r="B4" s="97" t="n">
        <x:f>COUNTA(Registre!A4:A50)</x:f>
        <x:v>5</x:v>
      </x:c>
      <x:c r="D4" s="26" t="str">
        <x:v>Préparée</x:v>
      </x:c>
      <x:c r="E4" t="n">
        <x:f>COUNTIF(Registre!I4:I50,"Préparée")</x:f>
        <x:v>1</x:v>
      </x:c>
    </x:row>
    <x:row r="5">
      <x:c r="A5" s="26" t="str">
        <x:v>Livraisons réalisées</x:v>
      </x:c>
      <x:c r="B5" s="97" t="n">
        <x:f>COUNTIF(Registre!I4:I50,"Livrée")</x:f>
        <x:v>1</x:v>
      </x:c>
      <x:c r="D5" s="26" t="str">
        <x:v>Chargée</x:v>
      </x:c>
      <x:c r="E5" t="n">
        <x:f>COUNTIF(Registre!I4:I50,"Chargée")</x:f>
        <x:v>1</x:v>
      </x:c>
    </x:row>
    <x:row r="6">
      <x:c r="A6" s="26" t="str">
        <x:v>En cours</x:v>
      </x:c>
      <x:c r="B6" s="97" t="n">
        <x:f>COUNTIF(Registre!I4:I50,"En transit")+COUNTIF(Registre!I4:I50,"Chargée")</x:f>
        <x:v>2</x:v>
      </x:c>
      <x:c r="D6" s="26" t="str">
        <x:v>En transit</x:v>
      </x:c>
      <x:c r="E6" t="n">
        <x:f>COUNTIF(Registre!I4:I50,"En transit")</x:f>
        <x:v>1</x:v>
      </x:c>
    </x:row>
    <x:row r="7">
      <x:c r="A7" s="26" t="str">
        <x:v>Litiges</x:v>
      </x:c>
      <x:c r="B7" s="97" t="n">
        <x:f>COUNTIF(Registre!I4:I50,"Litige")</x:f>
        <x:v>1</x:v>
      </x:c>
      <x:c r="D7" s="26" t="str">
        <x:v>Livrée</x:v>
      </x:c>
      <x:c r="E7" t="n">
        <x:f>COUNTIF(Registre!I4:I50,"Livrée")</x:f>
        <x:v>1</x:v>
      </x:c>
    </x:row>
    <x:row r="8">
      <x:c r="A8" s="26" t="str">
        <x:v>Tonnage total</x:v>
      </x:c>
      <x:c r="B8" s="97" t="n">
        <x:f>SUM(Registre!G4:G50)</x:f>
        <x:v>4530</x:v>
      </x:c>
      <x:c r="D8" s="26" t="str">
        <x:v>Litige</x:v>
      </x:c>
      <x:c r="E8" t="n">
        <x:f>COUNTIF(Registre!I4:I50,"Litige")</x:f>
        <x:v>1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47fd2f4973c84991"/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22" hidden="0" customWidth="1"/>
    <x:col min="4" max="4" width="16" hidden="0" customWidth="1"/>
  </x:cols>
  <x:sheetData>
    <x:row r="1">
      <x:c r="A1" s="60" t="str">
        <x:v>Statuts</x:v>
      </x:c>
      <x:c r="B1" s="60" t="str">
        <x:v>Priorités</x:v>
      </x:c>
      <x:c r="C1" s="60" t="str">
        <x:v>Paiement transport</x:v>
      </x:c>
      <x:c r="D1" s="60" t="str">
        <x:v>Modes transport</x:v>
      </x:c>
    </x:row>
    <x:row r="2">
      <x:c r="A2" t="str">
        <x:v>Préparée</x:v>
      </x:c>
      <x:c r="B2" t="str">
        <x:v>Normale</x:v>
      </x:c>
      <x:c r="C2" t="str">
        <x:v>Expéditeur</x:v>
      </x:c>
      <x:c r="D2" t="str">
        <x:v>Routier</x:v>
      </x:c>
    </x:row>
    <x:row r="3">
      <x:c r="A3" t="str">
        <x:v>Chargée</x:v>
      </x:c>
      <x:c r="B3" t="str">
        <x:v>Urgente</x:v>
      </x:c>
      <x:c r="C3" t="str">
        <x:v>Destinataire</x:v>
      </x:c>
      <x:c r="D3" t="str">
        <x:v>Mixte</x:v>
      </x:c>
    </x:row>
    <x:row r="4">
      <x:c r="A4" t="str">
        <x:v>En transit</x:v>
      </x:c>
      <x:c r="B4" t="str">
        <x:v>Planifiée</x:v>
      </x:c>
      <x:c r="C4" t="str">
        <x:v>Transporteur</x:v>
      </x:c>
    </x:row>
    <x:row r="5">
      <x:c r="A5" t="str">
        <x:v>Livrée</x:v>
      </x:c>
    </x:row>
    <x:row r="6">
      <x:c r="A6" t="str">
        <x:v>Litige</x:v>
      </x:c>
    </x:row>
  </x:sheetData>
  <x:pageMargins left="0.7" right="0.7" top="0.75" bottom="0.75" header="0.3" footer="0.3"/>
</x:worksheet>
</file>