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IE_MENSUELLE" sheetId="1" state="visible" r:id="rId1"/>
    <sheet xmlns:r="http://schemas.openxmlformats.org/officeDocument/2006/relationships" name="RÉCAP_ANNUEL" sheetId="2" state="visible" r:id="rId2"/>
    <sheet xmlns:r="http://schemas.openxmlformats.org/officeDocument/2006/relationships" name="BILAN_MENSUEL_SERVIC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4"/>
    </font>
  </fonts>
  <fills count="4">
    <fill>
      <patternFill/>
    </fill>
    <fill>
      <patternFill patternType="gray125"/>
    </fill>
    <fill>
      <patternFill patternType="solid">
        <fgColor rgb="00003366"/>
        <bgColor rgb="00003366"/>
      </patternFill>
    </fill>
    <fill>
      <patternFill patternType="solid">
        <fgColor rgb="00336699"/>
        <bgColor rgb="003366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1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7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</cols>
  <sheetData>
    <row r="1">
      <c r="A1" s="1" t="inlineStr">
        <is>
          <t>FICHE DE PAIE MENSUELLE - MULTI-SALARIÉS (BELGIQUE)</t>
        </is>
      </c>
    </row>
    <row r="2">
      <c r="A2" t="inlineStr">
        <is>
          <t>ID</t>
        </is>
      </c>
      <c r="B2" t="inlineStr">
        <is>
          <t>Nom</t>
        </is>
      </c>
      <c r="C2" t="inlineStr">
        <is>
          <t>Mois</t>
        </is>
      </c>
      <c r="D2" t="inlineStr">
        <is>
          <t>Brut (€)</t>
        </is>
      </c>
      <c r="E2" t="inlineStr">
        <is>
          <t>Avantages (€)</t>
        </is>
      </c>
      <c r="F2" t="inlineStr">
        <is>
          <t>Base ONSS (€)</t>
        </is>
      </c>
      <c r="G2" t="inlineStr">
        <is>
          <t>ONSS (€)</t>
        </is>
      </c>
      <c r="H2" t="inlineStr">
        <is>
          <t>Cot. spéciale (€)</t>
        </is>
      </c>
      <c r="I2" t="inlineStr">
        <is>
          <t>Pr. prof. (€)</t>
        </is>
      </c>
      <c r="J2" t="inlineStr">
        <is>
          <t>Autres retenues (€)</t>
        </is>
      </c>
      <c r="K2" t="inlineStr">
        <is>
          <t>Total retenues (€)</t>
        </is>
      </c>
      <c r="L2" t="inlineStr">
        <is>
          <t>Net à payer (€)</t>
        </is>
      </c>
      <c r="M2" t="inlineStr">
        <is>
          <t>Compte bancaire</t>
        </is>
      </c>
      <c r="N2" t="inlineStr">
        <is>
          <t>Observations</t>
        </is>
      </c>
    </row>
    <row r="3">
      <c r="A3" t="n">
        <v>1</v>
      </c>
      <c r="B3" t="inlineStr">
        <is>
          <t>Dupont Jean</t>
        </is>
      </c>
      <c r="C3" t="inlineStr">
        <is>
          <t>Janvier</t>
        </is>
      </c>
      <c r="D3" t="n">
        <v>3000</v>
      </c>
      <c r="E3" t="n">
        <v>150</v>
      </c>
      <c r="F3">
        <f>D3+E3</f>
        <v/>
      </c>
      <c r="G3">
        <f>F3*13.07/100</f>
        <v/>
      </c>
      <c r="H3" t="n">
        <v>30</v>
      </c>
      <c r="I3" t="n">
        <v>375</v>
      </c>
      <c r="J3" t="n">
        <v>20</v>
      </c>
      <c r="K3">
        <f>G3+H3+I3+J3</f>
        <v/>
      </c>
      <c r="L3">
        <f>D3+E3-K3</f>
        <v/>
      </c>
      <c r="M3" t="inlineStr">
        <is>
          <t>BE123</t>
        </is>
      </c>
    </row>
    <row r="4">
      <c r="A4" t="n">
        <v>1</v>
      </c>
      <c r="B4" t="inlineStr">
        <is>
          <t>Dupont Jean</t>
        </is>
      </c>
      <c r="C4" t="inlineStr">
        <is>
          <t>Février</t>
        </is>
      </c>
      <c r="D4" t="n">
        <v>3000</v>
      </c>
      <c r="E4" t="n">
        <v>150</v>
      </c>
      <c r="F4">
        <f>D4+E4</f>
        <v/>
      </c>
      <c r="G4">
        <f>F4*13.07/100</f>
        <v/>
      </c>
      <c r="H4" t="n">
        <v>30</v>
      </c>
      <c r="I4" t="n">
        <v>375</v>
      </c>
      <c r="J4" t="n">
        <v>20</v>
      </c>
      <c r="K4">
        <f>G4+H4+I4+J4</f>
        <v/>
      </c>
      <c r="L4">
        <f>D4+E4-K4</f>
        <v/>
      </c>
      <c r="M4" t="inlineStr">
        <is>
          <t>BE123</t>
        </is>
      </c>
    </row>
    <row r="5">
      <c r="A5" t="n">
        <v>2</v>
      </c>
      <c r="B5" t="inlineStr">
        <is>
          <t>Van Dijk Lea</t>
        </is>
      </c>
      <c r="C5" t="inlineStr">
        <is>
          <t>Janvier</t>
        </is>
      </c>
      <c r="D5" t="n">
        <v>2800</v>
      </c>
      <c r="E5" t="n">
        <v>100</v>
      </c>
      <c r="F5">
        <f>D5+E5</f>
        <v/>
      </c>
      <c r="G5">
        <f>F5*13.07/100</f>
        <v/>
      </c>
      <c r="H5" t="n">
        <v>28</v>
      </c>
      <c r="I5" t="n">
        <v>320</v>
      </c>
      <c r="J5" t="n">
        <v>15</v>
      </c>
      <c r="K5">
        <f>G5+H5+I5+J5</f>
        <v/>
      </c>
      <c r="L5">
        <f>D5+E5-K5</f>
        <v/>
      </c>
      <c r="M5" t="inlineStr">
        <is>
          <t>BE456</t>
        </is>
      </c>
    </row>
    <row r="6">
      <c r="A6" t="n">
        <v>2</v>
      </c>
      <c r="B6" t="inlineStr">
        <is>
          <t>Van Dijk Lea</t>
        </is>
      </c>
      <c r="C6" t="inlineStr">
        <is>
          <t>Février</t>
        </is>
      </c>
      <c r="D6" t="n">
        <v>2800</v>
      </c>
      <c r="E6" t="n">
        <v>100</v>
      </c>
      <c r="F6">
        <f>D6+E6</f>
        <v/>
      </c>
      <c r="G6">
        <f>F6*13.07/100</f>
        <v/>
      </c>
      <c r="H6" t="n">
        <v>28</v>
      </c>
      <c r="I6" t="n">
        <v>320</v>
      </c>
      <c r="J6" t="n">
        <v>15</v>
      </c>
      <c r="K6">
        <f>G6+H6+I6+J6</f>
        <v/>
      </c>
      <c r="L6">
        <f>D6+E6-K6</f>
        <v/>
      </c>
      <c r="M6" t="inlineStr">
        <is>
          <t>BE456</t>
        </is>
      </c>
    </row>
    <row r="7">
      <c r="A7" t="n">
        <v>3</v>
      </c>
      <c r="B7" t="inlineStr">
        <is>
          <t>Timmerman Luc</t>
        </is>
      </c>
      <c r="C7" t="inlineStr">
        <is>
          <t>Janvier</t>
        </is>
      </c>
      <c r="D7" t="n">
        <v>3200</v>
      </c>
      <c r="E7" t="n">
        <v>200</v>
      </c>
      <c r="F7">
        <f>D7+E7</f>
        <v/>
      </c>
      <c r="G7">
        <f>F7*13.07/100</f>
        <v/>
      </c>
      <c r="H7" t="n">
        <v>35</v>
      </c>
      <c r="I7" t="n">
        <v>400</v>
      </c>
      <c r="J7" t="n">
        <v>25</v>
      </c>
      <c r="K7">
        <f>G7+H7+I7+J7</f>
        <v/>
      </c>
      <c r="L7">
        <f>D7+E7-K7</f>
        <v/>
      </c>
      <c r="M7" t="inlineStr">
        <is>
          <t>BE789</t>
        </is>
      </c>
    </row>
  </sheetData>
  <mergeCells count="1">
    <mergeCell ref="A1:N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2" t="inlineStr">
        <is>
          <t>RÉCAPITULATIF ANNUEL PAR SALARIÉ</t>
        </is>
      </c>
    </row>
    <row r="2">
      <c r="A2" t="inlineStr">
        <is>
          <t>ID</t>
        </is>
      </c>
      <c r="B2" t="inlineStr">
        <is>
          <t>Nom</t>
        </is>
      </c>
      <c r="C2" t="inlineStr">
        <is>
          <t>Total Brut (€)</t>
        </is>
      </c>
      <c r="D2" t="inlineStr">
        <is>
          <t>Total Retenues (€)</t>
        </is>
      </c>
      <c r="E2" t="inlineStr">
        <is>
          <t>Total Net (€)</t>
        </is>
      </c>
      <c r="F2" t="inlineStr">
        <is>
          <t>Nombre de mois</t>
        </is>
      </c>
      <c r="G2" t="inlineStr">
        <is>
          <t>Compte bancaire</t>
        </is>
      </c>
    </row>
    <row r="3">
      <c r="A3" t="n">
        <v>1</v>
      </c>
      <c r="B3" t="inlineStr">
        <is>
          <t>Dupont Jean</t>
        </is>
      </c>
      <c r="C3">
        <f>SUMIF(PAIE_MENSUELLE!A:A,1,PAIE_MENSUELLE!D:D)</f>
        <v/>
      </c>
      <c r="D3">
        <f>SUMIF(PAIE_MENSUELLE!A:A,1,PAIE_MENSUELLE!K:K)</f>
        <v/>
      </c>
      <c r="E3">
        <f>SUMIF(PAIE_MENSUELLE!A:A,1,PAIE_MENSUELLE!L:L)</f>
        <v/>
      </c>
      <c r="F3">
        <f>COUNTIF(PAIE_MENSUELLE!A:A,1)</f>
        <v/>
      </c>
      <c r="G3" t="inlineStr">
        <is>
          <t>BE123</t>
        </is>
      </c>
    </row>
    <row r="4">
      <c r="A4" t="n">
        <v>2</v>
      </c>
      <c r="B4" t="inlineStr">
        <is>
          <t>Van Dijk Lea</t>
        </is>
      </c>
      <c r="C4">
        <f>SUMIF(PAIE_MENSUELLE!A:A,2,PAIE_MENSUELLE!D:D)</f>
        <v/>
      </c>
      <c r="D4">
        <f>SUMIF(PAIE_MENSUELLE!A:A,2,PAIE_MENSUELLE!K:K)</f>
        <v/>
      </c>
      <c r="E4">
        <f>SUMIF(PAIE_MENSUELLE!A:A,2,PAIE_MENSUELLE!L:L)</f>
        <v/>
      </c>
      <c r="F4">
        <f>COUNTIF(PAIE_MENSUELLE!A:A,2)</f>
        <v/>
      </c>
      <c r="G4" t="inlineStr">
        <is>
          <t>BE456</t>
        </is>
      </c>
    </row>
    <row r="5">
      <c r="A5" t="n">
        <v>3</v>
      </c>
      <c r="B5" t="inlineStr">
        <is>
          <t>Timmerman Luc</t>
        </is>
      </c>
      <c r="C5">
        <f>SUMIF(PAIE_MENSUELLE!A:A,3,PAIE_MENSUELLE!D:D)</f>
        <v/>
      </c>
      <c r="D5">
        <f>SUMIF(PAIE_MENSUELLE!A:A,3,PAIE_MENSUELLE!K:K)</f>
        <v/>
      </c>
      <c r="E5">
        <f>SUMIF(PAIE_MENSUELLE!A:A,3,PAIE_MENSUELLE!L:L)</f>
        <v/>
      </c>
      <c r="F5">
        <f>COUNTIF(PAIE_MENSUELLE!A:A,3)</f>
        <v/>
      </c>
      <c r="G5" t="inlineStr">
        <is>
          <t>BE789</t>
        </is>
      </c>
    </row>
  </sheetData>
  <mergeCells count="1"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BILAN MENSUEL PAR SERVICE</t>
        </is>
      </c>
    </row>
    <row r="2">
      <c r="A2" t="inlineStr">
        <is>
          <t>Mois</t>
        </is>
      </c>
      <c r="B2" t="inlineStr">
        <is>
          <t>Service</t>
        </is>
      </c>
      <c r="C2" t="inlineStr">
        <is>
          <t>Total Brut (€)</t>
        </is>
      </c>
      <c r="D2" t="inlineStr">
        <is>
          <t>Total Retenues (€)</t>
        </is>
      </c>
      <c r="E2" t="inlineStr">
        <is>
          <t>Total Net (€)</t>
        </is>
      </c>
    </row>
    <row r="3">
      <c r="A3" t="inlineStr">
        <is>
          <t>Janvier</t>
        </is>
      </c>
      <c r="B3" t="inlineStr">
        <is>
          <t>Administration</t>
        </is>
      </c>
      <c r="C3">
        <f>SUMIFS(PAIE_MENSUELLE!D:D, PAIE_MENSUELLE!A:A, 1, PAIE_MENSUELLE!C:C, "Janvier")</f>
        <v/>
      </c>
      <c r="D3">
        <f>SUMIFS(PAIE_MENSUELLE!K:K, PAIE_MENSUELLE!A:A, 1, PAIE_MENSUELLE!C:C, "Janvier")</f>
        <v/>
      </c>
      <c r="E3">
        <f>SUMIFS(PAIE_MENSUELLE!L:L, PAIE_MENSUELLE!A:A, 1, PAIE_MENSUELLE!C:C, "Janvier")</f>
        <v/>
      </c>
    </row>
    <row r="4">
      <c r="A4" t="inlineStr">
        <is>
          <t>Janvier</t>
        </is>
      </c>
      <c r="B4" t="inlineStr">
        <is>
          <t>Commercial</t>
        </is>
      </c>
      <c r="C4">
        <f>SUMIFS(PAIE_MENSUELLE!D:D, PAIE_MENSUELLE!A:A, 2, PAIE_MENSUELLE!C:C, "Janvier")</f>
        <v/>
      </c>
      <c r="D4">
        <f>SUMIFS(PAIE_MENSUELLE!K:K, PAIE_MENSUELLE!A:A, 2, PAIE_MENSUELLE!C:C, "Janvier")</f>
        <v/>
      </c>
      <c r="E4">
        <f>SUMIFS(PAIE_MENSUELLE!L:L, PAIE_MENSUELLE!A:A, 2, PAIE_MENSUELLE!C:C, "Janvier")</f>
        <v/>
      </c>
    </row>
    <row r="5">
      <c r="A5" t="inlineStr">
        <is>
          <t>Janvier</t>
        </is>
      </c>
      <c r="B5" t="inlineStr">
        <is>
          <t>Production</t>
        </is>
      </c>
      <c r="C5">
        <f>SUMIFS(PAIE_MENSUELLE!D:D, PAIE_MENSUELLE!A:A, 3, PAIE_MENSUELLE!C:C, "Janvier")</f>
        <v/>
      </c>
      <c r="D5">
        <f>SUMIFS(PAIE_MENSUELLE!K:K, PAIE_MENSUELLE!A:A, 3, PAIE_MENSUELLE!C:C, "Janvier")</f>
        <v/>
      </c>
      <c r="E5">
        <f>SUMIFS(PAIE_MENSUELLE!L:L, PAIE_MENSUELLE!A:A, 3, PAIE_MENSUELLE!C:C, "Janvier")</f>
        <v/>
      </c>
    </row>
    <row r="6">
      <c r="A6" t="inlineStr">
        <is>
          <t>Février</t>
        </is>
      </c>
      <c r="B6" t="inlineStr">
        <is>
          <t>Administration</t>
        </is>
      </c>
      <c r="C6">
        <f>SUMIFS(PAIE_MENSUELLE!D:D, PAIE_MENSUELLE!A:A, 1, PAIE_MENSUELLE!C:C, "Février")</f>
        <v/>
      </c>
      <c r="D6">
        <f>SUMIFS(PAIE_MENSUELLE!K:K, PAIE_MENSUELLE!A:A, 1, PAIE_MENSUELLE!C:C, "Février")</f>
        <v/>
      </c>
      <c r="E6">
        <f>SUMIFS(PAIE_MENSUELLE!L:L, PAIE_MENSUELLE!A:A, 1, PAIE_MENSUELLE!C:C, "Février")</f>
        <v/>
      </c>
    </row>
    <row r="7">
      <c r="A7" t="inlineStr">
        <is>
          <t>Février</t>
        </is>
      </c>
      <c r="B7" t="inlineStr">
        <is>
          <t>Commercial</t>
        </is>
      </c>
      <c r="C7">
        <f>SUMIFS(PAIE_MENSUELLE!D:D, PAIE_MENSUELLE!A:A, 2, PAIE_MENSUELLE!C:C, "Février")</f>
        <v/>
      </c>
      <c r="D7">
        <f>SUMIFS(PAIE_MENSUELLE!K:K, PAIE_MENSUELLE!A:A, 2, PAIE_MENSUELLE!C:C, "Février")</f>
        <v/>
      </c>
      <c r="E7">
        <f>SUMIFS(PAIE_MENSUELLE!L:L, PAIE_MENSUELLE!A:A, 2, PAIE_MENSUELLE!C:C, "Février")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2025-07-09T05:06:00Z</dcterms:created>
  <dcterms:modified xmlns:dcterms="http://purl.org/dc/terms/" xmlns:xsi="http://www.w3.org/2001/XMLSchema-instance" xsi:type="dcterms:W3CDTF">2025-07-09T05:06:00Z</dcterms:modified>
</cp:coreProperties>
</file>