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Char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sz val="14"/>
    </font>
    <font>
      <b val="1"/>
    </font>
    <font>
      <sz val="8"/>
    </font>
  </fonts>
  <fills count="4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00B050"/>
        <bgColor rgb="0000B05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4" fillId="0" borderId="0" applyAlignment="1" pivotButton="0" quotePrefix="0" xfId="0">
      <alignment horizontal="center" textRotation="90"/>
    </xf>
    <xf numFmtId="0" fontId="0" fillId="3" borderId="0" pivotButton="0" quotePrefix="0" xfId="0"/>
    <xf numFmtId="0" fontId="2" fillId="0" borderId="0" pivotButton="0" quotePrefix="0" xfId="0"/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C15"/>
  <sheetViews>
    <sheetView workbookViewId="0">
      <selection activeCell="A1" sqref="A1"/>
    </sheetView>
  </sheetViews>
  <sheetFormatPr baseColWidth="8" defaultRowHeight="15"/>
  <cols>
    <col width="2.5" customWidth="1" min="16" max="16"/>
    <col width="2.5" customWidth="1" min="17" max="17"/>
    <col width="2.5" customWidth="1" min="18" max="18"/>
    <col width="2.5" customWidth="1" min="19" max="19"/>
    <col width="2.5" customWidth="1" min="20" max="20"/>
    <col width="2.5" customWidth="1" min="21" max="21"/>
    <col width="2.5" customWidth="1" min="22" max="22"/>
    <col width="2.5" customWidth="1" min="23" max="23"/>
    <col width="2.5" customWidth="1" min="24" max="24"/>
    <col width="2.5" customWidth="1" min="25" max="25"/>
    <col width="2.5" customWidth="1" min="26" max="26"/>
    <col width="2.5" customWidth="1" min="27" max="27"/>
    <col width="2.5" customWidth="1" min="28" max="28"/>
    <col width="2.5" customWidth="1" min="29" max="29"/>
  </cols>
  <sheetData>
    <row r="1">
      <c r="A1" s="1" t="inlineStr">
        <is>
          <t>Plan de Charge de l'Équipe – Maintenance (Avancé)</t>
        </is>
      </c>
    </row>
    <row r="2">
      <c r="A2" s="2" t="inlineStr">
        <is>
          <t>Équipe</t>
        </is>
      </c>
      <c r="B2" s="2" t="inlineStr">
        <is>
          <t>Tâche</t>
        </is>
      </c>
      <c r="C2" s="2" t="inlineStr">
        <is>
          <t>Type</t>
        </is>
      </c>
      <c r="D2" s="2" t="inlineStr">
        <is>
          <t>Responsable</t>
        </is>
      </c>
      <c r="E2" s="2" t="inlineStr">
        <is>
          <t>Début</t>
        </is>
      </c>
      <c r="F2" s="2" t="inlineStr">
        <is>
          <t>Fin</t>
        </is>
      </c>
      <c r="G2" s="2" t="inlineStr">
        <is>
          <t>Durée</t>
        </is>
      </c>
      <c r="H2" s="2" t="inlineStr">
        <is>
          <t>% Achevé</t>
        </is>
      </c>
      <c r="I2" s="2" t="inlineStr">
        <is>
          <t>Charge Visuelle</t>
        </is>
      </c>
      <c r="J2" s="2" t="inlineStr">
        <is>
          <t>État</t>
        </is>
      </c>
      <c r="K2" s="2" t="inlineStr">
        <is>
          <t>Alerte</t>
        </is>
      </c>
      <c r="L2" s="2" t="inlineStr">
        <is>
          <t>Commentaires</t>
        </is>
      </c>
      <c r="M2" s="2" t="inlineStr">
        <is>
          <t>Priorité</t>
        </is>
      </c>
      <c r="N2" s="2" t="inlineStr">
        <is>
          <t>Charge Estimée (h)</t>
        </is>
      </c>
      <c r="O2" s="2" t="inlineStr">
        <is>
          <t>Charge Réelle (h)</t>
        </is>
      </c>
      <c r="P2" s="3" t="inlineStr">
        <is>
          <t>01-Jul</t>
        </is>
      </c>
      <c r="Q2" s="3" t="inlineStr">
        <is>
          <t>02-Jul</t>
        </is>
      </c>
      <c r="R2" s="3" t="inlineStr">
        <is>
          <t>03-Jul</t>
        </is>
      </c>
      <c r="S2" s="3" t="inlineStr">
        <is>
          <t>04-Jul</t>
        </is>
      </c>
      <c r="T2" s="3" t="inlineStr">
        <is>
          <t>05-Jul</t>
        </is>
      </c>
      <c r="U2" s="3" t="inlineStr">
        <is>
          <t>06-Jul</t>
        </is>
      </c>
      <c r="V2" s="3" t="inlineStr">
        <is>
          <t>07-Jul</t>
        </is>
      </c>
      <c r="W2" s="3" t="inlineStr">
        <is>
          <t>08-Jul</t>
        </is>
      </c>
      <c r="X2" s="3" t="inlineStr">
        <is>
          <t>09-Jul</t>
        </is>
      </c>
      <c r="Y2" s="3" t="inlineStr">
        <is>
          <t>10-Jul</t>
        </is>
      </c>
      <c r="Z2" s="3" t="inlineStr">
        <is>
          <t>11-Jul</t>
        </is>
      </c>
      <c r="AA2" s="3" t="inlineStr">
        <is>
          <t>12-Jul</t>
        </is>
      </c>
      <c r="AB2" s="3" t="inlineStr">
        <is>
          <t>13-Jul</t>
        </is>
      </c>
      <c r="AC2" s="3" t="inlineStr">
        <is>
          <t>14-Jul</t>
        </is>
      </c>
    </row>
    <row r="3">
      <c r="A3" s="2" t="inlineStr">
        <is>
          <t>Équipe A</t>
        </is>
      </c>
      <c r="B3" s="2" t="inlineStr">
        <is>
          <t>Inspection ventilation</t>
        </is>
      </c>
      <c r="C3" s="2" t="inlineStr">
        <is>
          <t>Préventive</t>
        </is>
      </c>
      <c r="D3" s="2" t="inlineStr">
        <is>
          <t>Jean</t>
        </is>
      </c>
      <c r="E3" s="2" t="inlineStr">
        <is>
          <t>2025-07-01</t>
        </is>
      </c>
      <c r="F3" s="2" t="inlineStr">
        <is>
          <t>2025-07-03</t>
        </is>
      </c>
      <c r="G3" s="2">
        <f>F3-E3+1</f>
        <v/>
      </c>
      <c r="H3" s="2" t="n">
        <v>75</v>
      </c>
      <c r="I3" s="2">
        <f>REPT("█",ROUND(H3/10,0))</f>
        <v/>
      </c>
      <c r="J3" s="2">
        <f>IF(H3=100,"Terminé",IF(H3&gt;0,"En cours","Non commencé"))</f>
        <v/>
      </c>
      <c r="K3" s="2">
        <f>IF(AND(F3-TODAY()&lt;=3,F3-TODAY()&gt;0,H3&lt;100),"⚠️ Échéance proche","")</f>
        <v/>
      </c>
      <c r="L3" s="2" t="inlineStr"/>
      <c r="M3" s="2" t="inlineStr">
        <is>
          <t>Haute</t>
        </is>
      </c>
      <c r="N3" s="2" t="n">
        <v>18</v>
      </c>
      <c r="O3" s="2" t="n">
        <v>15</v>
      </c>
      <c r="P3" s="4" t="n"/>
      <c r="Q3" s="4" t="n"/>
      <c r="R3" s="4" t="n"/>
    </row>
    <row r="4">
      <c r="A4" s="2" t="inlineStr">
        <is>
          <t>Équipe B</t>
        </is>
      </c>
      <c r="B4" s="2" t="inlineStr">
        <is>
          <t>Réparation compresseur</t>
        </is>
      </c>
      <c r="C4" s="2" t="inlineStr">
        <is>
          <t>Corrective</t>
        </is>
      </c>
      <c r="D4" s="2" t="inlineStr">
        <is>
          <t>Maria</t>
        </is>
      </c>
      <c r="E4" s="2" t="inlineStr">
        <is>
          <t>2025-07-04</t>
        </is>
      </c>
      <c r="F4" s="2" t="inlineStr">
        <is>
          <t>2025-07-06</t>
        </is>
      </c>
      <c r="G4" s="2">
        <f>F4-E4+1</f>
        <v/>
      </c>
      <c r="H4" s="2" t="n">
        <v>30</v>
      </c>
      <c r="I4" s="2">
        <f>REPT("█",ROUND(H4/10,0))</f>
        <v/>
      </c>
      <c r="J4" s="2">
        <f>IF(H4=100,"Terminé",IF(H4&gt;0,"En cours","Non commencé"))</f>
        <v/>
      </c>
      <c r="K4" s="2">
        <f>IF(AND(F4-TODAY()&lt;=3,F4-TODAY()&gt;0,H4&lt;100),"⚠️ Échéance proche","")</f>
        <v/>
      </c>
      <c r="L4" s="2" t="inlineStr"/>
      <c r="M4" s="2" t="inlineStr">
        <is>
          <t>Haute</t>
        </is>
      </c>
      <c r="N4" s="2" t="n">
        <v>24</v>
      </c>
      <c r="O4" s="2" t="n">
        <v>8</v>
      </c>
      <c r="S4" s="4" t="n"/>
      <c r="T4" s="4" t="n"/>
      <c r="U4" s="4" t="n"/>
    </row>
    <row r="5">
      <c r="A5" s="2" t="inlineStr">
        <is>
          <t>Équipe C</t>
        </is>
      </c>
      <c r="B5" s="2" t="inlineStr">
        <is>
          <t>Changement filtre</t>
        </is>
      </c>
      <c r="C5" s="2" t="inlineStr">
        <is>
          <t>Préventive</t>
        </is>
      </c>
      <c r="D5" s="2" t="inlineStr">
        <is>
          <t>Ali</t>
        </is>
      </c>
      <c r="E5" s="2" t="inlineStr">
        <is>
          <t>2025-07-07</t>
        </is>
      </c>
      <c r="F5" s="2" t="inlineStr">
        <is>
          <t>2025-07-08</t>
        </is>
      </c>
      <c r="G5" s="2">
        <f>F5-E5+1</f>
        <v/>
      </c>
      <c r="H5" s="2" t="n">
        <v>100</v>
      </c>
      <c r="I5" s="2">
        <f>REPT("█",ROUND(H5/10,0))</f>
        <v/>
      </c>
      <c r="J5" s="2">
        <f>IF(H5=100,"Terminé",IF(H5&gt;0,"En cours","Non commencé"))</f>
        <v/>
      </c>
      <c r="K5" s="2">
        <f>IF(AND(F5-TODAY()&lt;=3,F5-TODAY()&gt;0,H5&lt;100),"⚠️ Échéance proche","")</f>
        <v/>
      </c>
      <c r="L5" s="2" t="inlineStr"/>
      <c r="M5" s="2" t="inlineStr">
        <is>
          <t>Moyenne</t>
        </is>
      </c>
      <c r="N5" s="2" t="n">
        <v>12</v>
      </c>
      <c r="O5" s="2" t="n">
        <v>12</v>
      </c>
      <c r="V5" s="4" t="n"/>
      <c r="W5" s="4" t="n"/>
    </row>
    <row r="6">
      <c r="A6" s="2" t="inlineStr">
        <is>
          <t>Équipe A</t>
        </is>
      </c>
      <c r="B6" s="2" t="inlineStr">
        <is>
          <t>Nettoyage moteurs</t>
        </is>
      </c>
      <c r="C6" s="2" t="inlineStr">
        <is>
          <t>Préventive</t>
        </is>
      </c>
      <c r="D6" s="2" t="inlineStr">
        <is>
          <t>Jean</t>
        </is>
      </c>
      <c r="E6" s="2" t="inlineStr">
        <is>
          <t>2025-07-09</t>
        </is>
      </c>
      <c r="F6" s="2" t="inlineStr">
        <is>
          <t>2025-07-10</t>
        </is>
      </c>
      <c r="G6" s="2">
        <f>F6-E6+1</f>
        <v/>
      </c>
      <c r="H6" s="2" t="n">
        <v>0</v>
      </c>
      <c r="I6" s="2">
        <f>REPT("█",ROUND(H6/10,0))</f>
        <v/>
      </c>
      <c r="J6" s="2">
        <f>IF(H6=100,"Terminé",IF(H6&gt;0,"En cours","Non commencé"))</f>
        <v/>
      </c>
      <c r="K6" s="2">
        <f>IF(AND(F6-TODAY()&lt;=3,F6-TODAY()&gt;0,H6&lt;100),"⚠️ Échéance proche","")</f>
        <v/>
      </c>
      <c r="L6" s="2" t="inlineStr"/>
      <c r="M6" s="2" t="inlineStr">
        <is>
          <t>Basse</t>
        </is>
      </c>
      <c r="N6" s="2" t="n">
        <v>10</v>
      </c>
      <c r="O6" s="2" t="n">
        <v>0</v>
      </c>
      <c r="X6" s="4" t="n"/>
      <c r="Y6" s="4" t="n"/>
    </row>
    <row r="7">
      <c r="A7" s="2" t="inlineStr">
        <is>
          <t>Équipe B</t>
        </is>
      </c>
      <c r="B7" s="2" t="inlineStr">
        <is>
          <t>Diagnostic électrique</t>
        </is>
      </c>
      <c r="C7" s="2" t="inlineStr">
        <is>
          <t>Corrective</t>
        </is>
      </c>
      <c r="D7" s="2" t="inlineStr">
        <is>
          <t>Maria</t>
        </is>
      </c>
      <c r="E7" s="2" t="inlineStr">
        <is>
          <t>2025-07-11</t>
        </is>
      </c>
      <c r="F7" s="2" t="inlineStr">
        <is>
          <t>2025-07-12</t>
        </is>
      </c>
      <c r="G7" s="2">
        <f>F7-E7+1</f>
        <v/>
      </c>
      <c r="H7" s="2" t="n">
        <v>40</v>
      </c>
      <c r="I7" s="2">
        <f>REPT("█",ROUND(H7/10,0))</f>
        <v/>
      </c>
      <c r="J7" s="2">
        <f>IF(H7=100,"Terminé",IF(H7&gt;0,"En cours","Non commencé"))</f>
        <v/>
      </c>
      <c r="K7" s="2">
        <f>IF(AND(F7-TODAY()&lt;=3,F7-TODAY()&gt;0,H7&lt;100),"⚠️ Échéance proche","")</f>
        <v/>
      </c>
      <c r="L7" s="2" t="inlineStr"/>
      <c r="M7" s="2" t="inlineStr">
        <is>
          <t>Moyenne</t>
        </is>
      </c>
      <c r="N7" s="2" t="n">
        <v>16</v>
      </c>
      <c r="O7" s="2" t="n">
        <v>6</v>
      </c>
      <c r="Z7" s="4" t="n"/>
      <c r="AA7" s="4" t="n"/>
    </row>
    <row r="8">
      <c r="A8" s="2" t="inlineStr">
        <is>
          <t>Équipe C</t>
        </is>
      </c>
      <c r="B8" s="2" t="inlineStr">
        <is>
          <t>Test pression</t>
        </is>
      </c>
      <c r="C8" s="2" t="inlineStr">
        <is>
          <t>Préventive</t>
        </is>
      </c>
      <c r="D8" s="2" t="inlineStr">
        <is>
          <t>Ali</t>
        </is>
      </c>
      <c r="E8" s="2" t="inlineStr">
        <is>
          <t>2025-07-13</t>
        </is>
      </c>
      <c r="F8" s="2" t="inlineStr">
        <is>
          <t>2025-07-14</t>
        </is>
      </c>
      <c r="G8" s="2">
        <f>F8-E8+1</f>
        <v/>
      </c>
      <c r="H8" s="2" t="n">
        <v>90</v>
      </c>
      <c r="I8" s="2">
        <f>REPT("█",ROUND(H8/10,0))</f>
        <v/>
      </c>
      <c r="J8" s="2">
        <f>IF(H8=100,"Terminé",IF(H8&gt;0,"En cours","Non commencé"))</f>
        <v/>
      </c>
      <c r="K8" s="2">
        <f>IF(AND(F8-TODAY()&lt;=3,F8-TODAY()&gt;0,H8&lt;100),"⚠️ Échéance proche","")</f>
        <v/>
      </c>
      <c r="L8" s="2" t="inlineStr"/>
      <c r="M8" s="2" t="inlineStr">
        <is>
          <t>Haute</t>
        </is>
      </c>
      <c r="N8" s="2" t="n">
        <v>20</v>
      </c>
      <c r="O8" s="2" t="n">
        <v>18</v>
      </c>
      <c r="AB8" s="4" t="n"/>
      <c r="AC8" s="4" t="n"/>
    </row>
    <row r="11">
      <c r="A11" s="5" t="inlineStr">
        <is>
          <t>Synthèse de Charge par Équipe</t>
        </is>
      </c>
    </row>
    <row r="12">
      <c r="A12" s="6" t="inlineStr">
        <is>
          <t>Équipe</t>
        </is>
      </c>
      <c r="B12" s="6" t="inlineStr">
        <is>
          <t>Tâches</t>
        </is>
      </c>
      <c r="C12" s="6" t="inlineStr">
        <is>
          <t>Charge Totale Estimée</t>
        </is>
      </c>
      <c r="D12" s="6" t="inlineStr">
        <is>
          <t>Charge Réelle</t>
        </is>
      </c>
      <c r="E12" s="6" t="inlineStr">
        <is>
          <t>% Réalisé</t>
        </is>
      </c>
    </row>
    <row r="13">
      <c r="A13" t="inlineStr">
        <is>
          <t>Équipe A</t>
        </is>
      </c>
      <c r="B13">
        <f>COUNTIF(A3:A100,"Équipe A")</f>
        <v/>
      </c>
      <c r="C13">
        <f>SUMIF(A3:A100,"Équipe A",N3:N100)</f>
        <v/>
      </c>
      <c r="D13">
        <f>SUMIF(A3:A100,"Équipe A",O3:O100)</f>
        <v/>
      </c>
      <c r="E13">
        <f>IF(C13&gt;0,O13/C13,"")</f>
        <v/>
      </c>
    </row>
    <row r="14">
      <c r="A14" t="inlineStr">
        <is>
          <t>Équipe B</t>
        </is>
      </c>
      <c r="B14">
        <f>COUNTIF(A3:A100,"Équipe B")</f>
        <v/>
      </c>
      <c r="C14">
        <f>SUMIF(A3:A100,"Équipe B",N3:N100)</f>
        <v/>
      </c>
      <c r="D14">
        <f>SUMIF(A3:A100,"Équipe B",O3:O100)</f>
        <v/>
      </c>
      <c r="E14">
        <f>IF(C14&gt;0,O14/C14,"")</f>
        <v/>
      </c>
    </row>
    <row r="15">
      <c r="A15" t="inlineStr">
        <is>
          <t>Équipe C</t>
        </is>
      </c>
      <c r="B15">
        <f>COUNTIF(A3:A100,"Équipe C")</f>
        <v/>
      </c>
      <c r="C15">
        <f>SUMIF(A3:A100,"Équipe C",N3:N100)</f>
        <v/>
      </c>
      <c r="D15">
        <f>SUMIF(A3:A100,"Équipe C",O3:O100)</f>
        <v/>
      </c>
      <c r="E15">
        <f>IF(C15&gt;0,O15/C15,"")</f>
        <v/>
      </c>
    </row>
  </sheetData>
  <mergeCells count="1">
    <mergeCell ref="A1:O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2025-06-18T22:27:23Z</dcterms:created>
  <dcterms:modified xmlns:dcterms="http://purl.org/dc/terms/" xmlns:xsi="http://www.w3.org/2001/XMLSchema-instance" xsi:type="dcterms:W3CDTF">2025-06-18T22:27:23Z</dcterms:modified>
</cp:coreProperties>
</file>