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xmlns:r="http://schemas.openxmlformats.org/officeDocument/2006/relationships" name="Plan Projet Visuel" sheetId="1" state="visible" r:id="rId1"/>
    <sheet xmlns:r="http://schemas.openxmlformats.org/officeDocument/2006/relationships" name="SYNTHÈSE" sheetId="2" state="visible" r:id="rId2"/>
    <sheet xmlns:r="http://schemas.openxmlformats.org/officeDocument/2006/relationships" name="SYNTHÈSE VISUELLE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9">
    <font>
      <name val="Calibri"/>
      <family val="2"/>
      <color theme="1"/>
      <sz val="11"/>
      <scheme val="minor"/>
    </font>
    <font>
      <name val="Calibri"/>
      <b val="1"/>
      <color rgb="FFFFFFFF"/>
      <sz val="16"/>
    </font>
    <font>
      <name val="Calibri"/>
      <b val="1"/>
      <color rgb="FFFFFFFF"/>
      <sz val="11"/>
    </font>
    <font>
      <name val="Calibri"/>
      <b val="1"/>
      <sz val="14"/>
    </font>
    <font>
      <name val="Calibri"/>
      <b val="1"/>
      <sz val="11"/>
    </font>
    <font>
      <name val="Calibri"/>
      <b val="1"/>
      <sz val="16"/>
    </font>
    <font>
      <name val="Calibri"/>
      <family val="2"/>
      <color theme="3"/>
      <sz val="11"/>
      <scheme val="minor"/>
    </font>
    <font>
      <b val="1"/>
      <color rgb="00FFFFFF"/>
    </font>
    <font>
      <b val="1"/>
    </font>
  </fonts>
  <fills count="11">
    <fill>
      <patternFill/>
    </fill>
    <fill>
      <patternFill patternType="gray125"/>
    </fill>
    <fill>
      <patternFill patternType="solid">
        <fgColor rgb="FF305496"/>
        <bgColor rgb="FF305496"/>
      </patternFill>
    </fill>
    <fill>
      <patternFill patternType="solid">
        <fgColor rgb="FF4472C4"/>
        <bgColor rgb="FF4472C4"/>
      </patternFill>
    </fill>
    <fill>
      <patternFill patternType="solid">
        <fgColor rgb="FFBDD7EE"/>
        <bgColor rgb="FFBDD7EE"/>
      </patternFill>
    </fill>
    <fill>
      <patternFill patternType="solid">
        <fgColor rgb="FFFCE4D6"/>
        <bgColor rgb="FFFCE4D6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D9D2E9"/>
        <bgColor rgb="FFD9D2E9"/>
      </patternFill>
    </fill>
    <fill>
      <patternFill patternType="solid">
        <fgColor rgb="FFFFFF00"/>
        <bgColor indexed="64"/>
      </patternFill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2" fillId="3" borderId="1" applyAlignment="1" pivotButton="0" quotePrefix="0" xfId="0">
      <alignment horizontal="center" vertical="center"/>
    </xf>
    <xf numFmtId="0" fontId="0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3" fillId="0" borderId="0" pivotButton="0" quotePrefix="0" xfId="0"/>
    <xf numFmtId="0" fontId="4" fillId="0" borderId="0" applyAlignment="1" pivotButton="0" quotePrefix="0" xfId="0">
      <alignment horizontal="center"/>
    </xf>
    <xf numFmtId="0" fontId="0" fillId="5" borderId="1" applyAlignment="1" pivotButton="0" quotePrefix="0" xfId="0">
      <alignment horizontal="center" vertical="center"/>
    </xf>
    <xf numFmtId="0" fontId="0" fillId="6" borderId="1" applyAlignment="1" pivotButton="0" quotePrefix="0" xfId="0">
      <alignment horizontal="center" vertical="center"/>
    </xf>
    <xf numFmtId="0" fontId="0" fillId="7" borderId="1" applyAlignment="1" pivotButton="0" quotePrefix="0" xfId="0">
      <alignment horizontal="center" vertical="center"/>
    </xf>
    <xf numFmtId="0" fontId="0" fillId="8" borderId="1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/>
    </xf>
    <xf numFmtId="0" fontId="0" fillId="0" borderId="0" pivotButton="0" quotePrefix="0" xfId="0"/>
    <xf numFmtId="0" fontId="3" fillId="0" borderId="0" pivotButton="0" quotePrefix="0" xfId="0"/>
    <xf numFmtId="0" fontId="5" fillId="0" borderId="0" applyAlignment="1" pivotButton="0" quotePrefix="0" xfId="0">
      <alignment horizontal="center"/>
    </xf>
    <xf numFmtId="0" fontId="6" fillId="9" borderId="0" pivotButton="0" quotePrefix="0" xfId="0"/>
    <xf numFmtId="0" fontId="7" fillId="10" borderId="0" applyAlignment="1" pivotButton="0" quotePrefix="0" xfId="0">
      <alignment horizontal="center" vertical="center"/>
    </xf>
    <xf numFmtId="9" fontId="0" fillId="0" borderId="0" pivotButton="0" quotePrefix="0" xfId="0"/>
    <xf numFmtId="0" fontId="8" fillId="0" borderId="0" pivotButton="0" quotePrefix="0" xfId="0"/>
    <xf numFmtId="164" fontId="0" fillId="0" borderId="0" pivotButton="0" quotePrefix="0" xfId="0"/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pPr>
              <a:defRPr/>
            </a:pPr>
            <a:r>
              <a:rPr lang="fr-FR"/>
              <a:t>Répartition des Actions par Statut</a:t>
            </a:r>
          </a:p>
        </rich>
      </tx>
      <overlay val="0"/>
    </title>
    <plotArea>
      <layout/>
      <barChart>
        <barDir val="col"/>
        <grouping val="clustered"/>
        <varyColors val="0"/>
        <ser>
          <idx val="0"/>
          <order val="0"/>
          <spPr>
            <a:ln xmlns:a="http://schemas.openxmlformats.org/drawingml/2006/main">
              <a:prstDash val="solid"/>
            </a:ln>
          </spPr>
          <invertIfNegative val="0"/>
          <cat>
            <strRef>
              <f>'Plan Projet Visuel'!$A$41:$A$44</f>
              <strCache>
                <ptCount val="4"/>
                <pt idx="0">
                  <v>🟢</v>
                </pt>
                <pt idx="1">
                  <v>🟡</v>
                </pt>
                <pt idx="2">
                  <v>🔴</v>
                </pt>
                <pt idx="3">
                  <v>⬜</v>
                </pt>
              </strCache>
            </strRef>
          </cat>
          <val>
            <numRef>
              <f>'Plan Projet Visuel'!$B$41:$B$44</f>
              <numCache>
                <formatCode>General</formatCode>
                <ptCount val="4"/>
                <pt idx="0">
                  <v>3</v>
                </pt>
                <pt idx="1">
                  <v>3</v>
                </pt>
                <pt idx="2">
                  <v>0</v>
                </pt>
                <pt idx="3">
                  <v>2</v>
                </pt>
              </numCache>
            </numRef>
          </val>
        </ser>
        <dLbls>
          <showLegendKey val="0"/>
          <showVal val="0"/>
          <showCatName val="0"/>
          <showSerName val="0"/>
          <showPercent val="0"/>
          <showBubbleSize val="0"/>
        </dLbls>
        <gapWidth val="150"/>
        <axId val="10"/>
        <axId val="100"/>
      </barChart>
      <catAx>
        <axId val="10"/>
        <scaling>
          <orientation val="minMax"/>
        </scaling>
        <delete val="0"/>
        <axPos val="b"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pPr>
                  <a:defRPr/>
                </a:pPr>
                <a:r>
                  <a:rPr lang="fr-FR"/>
                  <a:t>Statut</a:t>
                </a:r>
              </a:p>
            </rich>
          </tx>
          <overlay val="0"/>
        </title>
        <numFmt formatCode="General" sourceLinked="1"/>
        <majorTickMark val="none"/>
        <minorTickMark val="none"/>
        <tickLblPos val="nextTo"/>
        <crossAx val="100"/>
        <crosses val="autoZero"/>
        <auto val="0"/>
        <lblAlgn val="ctr"/>
        <lblOffset val="100"/>
        <noMultiLvlLbl val="0"/>
      </catAx>
      <valAx>
        <axId val="100"/>
        <scaling>
          <orientation val="minMax"/>
        </scaling>
        <delete val="0"/>
        <axPos val="l"/>
        <majorGridlines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pPr>
                  <a:defRPr/>
                </a:pPr>
                <a:r>
                  <a:rPr lang="fr-FR"/>
                  <a:t>Nombre d'actions</a:t>
                </a:r>
              </a:p>
            </rich>
          </tx>
          <overlay val="0"/>
        </title>
        <numFmt formatCode="General" sourceLinked="1"/>
        <majorTickMark val="none"/>
        <minorTickMark val="none"/>
        <tickLblPos val="nextTo"/>
        <crossAx val="10"/>
        <crosses val="autoZero"/>
        <crossBetween val="between"/>
      </valAx>
    </plotArea>
    <legend>
      <legendPos val="r"/>
      <overlay val="0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pPr>
              <a:defRPr/>
            </a:pPr>
            <a:r>
              <a:rPr lang="fr-FR"/>
              <a:t>Répartition des Actions par Phase</a:t>
            </a:r>
          </a:p>
        </rich>
      </tx>
      <overlay val="0"/>
    </title>
    <plotArea>
      <layout/>
      <barChart>
        <barDir val="col"/>
        <grouping val="clustered"/>
        <varyColors val="0"/>
        <ser>
          <idx val="0"/>
          <order val="0"/>
          <spPr>
            <a:ln xmlns:a="http://schemas.openxmlformats.org/drawingml/2006/main">
              <a:prstDash val="solid"/>
            </a:ln>
          </spPr>
          <invertIfNegative val="0"/>
          <cat>
            <strRef>
              <f>'Plan Projet Visuel'!$A$56:$A$59</f>
              <strCache>
                <ptCount val="4"/>
                <pt idx="0">
                  <v>Conception</v>
                </pt>
                <pt idx="1">
                  <v>Préparation</v>
                </pt>
                <pt idx="2">
                  <v>Exécution</v>
                </pt>
                <pt idx="3">
                  <v>Clôture</v>
                </pt>
              </strCache>
            </strRef>
          </cat>
          <val>
            <numRef>
              <f>'Plan Projet Visuel'!$B$56:$B$59</f>
              <numCache>
                <formatCode>General</formatCode>
                <ptCount val="4"/>
                <pt idx="0">
                  <v>2</v>
                </pt>
                <pt idx="1">
                  <v>2</v>
                </pt>
                <pt idx="2">
                  <v>2</v>
                </pt>
                <pt idx="3">
                  <v>2</v>
                </pt>
              </numCache>
            </numRef>
          </val>
        </ser>
        <dLbls>
          <showLegendKey val="0"/>
          <showVal val="0"/>
          <showCatName val="0"/>
          <showSerName val="0"/>
          <showPercent val="0"/>
          <showBubbleSize val="0"/>
        </dLbls>
        <gapWidth val="150"/>
        <axId val="10"/>
        <axId val="100"/>
      </barChart>
      <catAx>
        <axId val="10"/>
        <scaling>
          <orientation val="minMax"/>
        </scaling>
        <delete val="0"/>
        <axPos val="b"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pPr>
                  <a:defRPr/>
                </a:pPr>
                <a:r>
                  <a:rPr lang="fr-FR"/>
                  <a:t>Phase</a:t>
                </a:r>
              </a:p>
            </rich>
          </tx>
          <overlay val="0"/>
        </title>
        <numFmt formatCode="General" sourceLinked="1"/>
        <majorTickMark val="none"/>
        <minorTickMark val="none"/>
        <tickLblPos val="nextTo"/>
        <crossAx val="100"/>
        <crosses val="autoZero"/>
        <auto val="0"/>
        <lblAlgn val="ctr"/>
        <lblOffset val="100"/>
        <noMultiLvlLbl val="0"/>
      </catAx>
      <valAx>
        <axId val="100"/>
        <scaling>
          <orientation val="minMax"/>
        </scaling>
        <delete val="0"/>
        <axPos val="l"/>
        <majorGridlines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pPr>
                  <a:defRPr/>
                </a:pPr>
                <a:r>
                  <a:rPr lang="fr-FR"/>
                  <a:t>Nombre d'actions</a:t>
                </a:r>
              </a:p>
            </rich>
          </tx>
          <overlay val="0"/>
        </title>
        <numFmt formatCode="General" sourceLinked="1"/>
        <majorTickMark val="none"/>
        <minorTickMark val="none"/>
        <tickLblPos val="nextTo"/>
        <crossAx val="10"/>
        <crosses val="autoZero"/>
        <crossBetween val="between"/>
      </valAx>
    </plotArea>
    <legend>
      <legendPos val="r"/>
      <overlay val="0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pPr>
              <a:defRPr/>
            </a:pPr>
            <a:r>
              <a:rPr lang="fr-FR"/>
              <a:t>Répartition Globale des Tâches par Statut</a:t>
            </a:r>
          </a:p>
        </rich>
      </tx>
      <overlay val="0"/>
    </title>
    <plotArea>
      <layout/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strRef>
              <f>'SYNTHÈSE VISUELLE'!$A$10:$A$12</f>
              <strCache>
                <ptCount val="3"/>
                <pt idx="0">
                  <v>Terminées</v>
                </pt>
                <pt idx="1">
                  <v>En cours</v>
                </pt>
                <pt idx="2">
                  <v>Non commencées</v>
                </pt>
              </strCache>
            </strRef>
          </cat>
          <val>
            <numRef>
              <f>'SYNTHÈSE VISUELLE'!$B$10:$B$12</f>
              <numCache>
                <formatCode>General</formatCode>
                <ptCount val="3"/>
                <pt idx="0">
                  <v>3</v>
                </pt>
                <pt idx="1">
                  <v>3</v>
                </pt>
                <pt idx="2">
                  <v>2</v>
                </pt>
              </numCache>
            </numRef>
          </val>
        </ser>
        <dLbls>
          <showLegendKey val="0"/>
          <showVal val="0"/>
          <showCatName val="0"/>
          <showSerName val="0"/>
          <showPercent val="0"/>
          <showBubbleSize val="0"/>
          <showLeaderLines val="1"/>
        </dLbls>
        <firstSliceAng val="0"/>
      </pieChart>
    </plotArea>
    <legend>
      <legendPos val="r"/>
      <overlay val="0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_rels/drawing2.xml.rels><Relationships xmlns="http://schemas.openxmlformats.org/package/2006/relationships"><Relationship Type="http://schemas.openxmlformats.org/officeDocument/2006/relationships/chart" Target="/xl/charts/chart3.xml" Id="rId1"/></Relationships>
</file>

<file path=xl/drawings/drawing1.xml><?xml version="1.0" encoding="utf-8"?>
<wsDr xmlns="http://schemas.openxmlformats.org/drawingml/2006/spreadsheetDrawing">
  <oneCellAnchor>
    <from>
      <col>10</col>
      <colOff>0</colOff>
      <row>39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10</col>
      <colOff>0</colOff>
      <row>54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5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PlanProjetTableau" displayName="PlanProjetTableau" ref="A3:Q33" headerRowCount="1">
  <autoFilter ref="A3:Q33"/>
  <tableColumns count="17">
    <tableColumn id="1" name="Phase"/>
    <tableColumn id="2" name="Objectif"/>
    <tableColumn id="3" name="Action"/>
    <tableColumn id="4" name="Responsable"/>
    <tableColumn id="5" name="Début"/>
    <tableColumn id="6" name="Fin"/>
    <tableColumn id="7" name="Durée (j)"/>
    <tableColumn id="8" name="Statut"/>
    <tableColumn id="9" name="Priorité"/>
    <tableColumn id="10" name="Commentaires"/>
    <tableColumn id="11" name="Jan"/>
    <tableColumn id="12" name="Fév"/>
    <tableColumn id="13" name="Mar"/>
    <tableColumn id="14" name="Avr"/>
    <tableColumn id="15" name="Mai"/>
    <tableColumn id="16" name="Juin"/>
    <tableColumn id="17" name="Juil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60"/>
  <sheetViews>
    <sheetView tabSelected="1" topLeftCell="A43" workbookViewId="0">
      <selection activeCell="C53" sqref="C53"/>
    </sheetView>
  </sheetViews>
  <sheetFormatPr baseColWidth="10" defaultColWidth="9.140625" defaultRowHeight="15"/>
  <cols>
    <col width="15" customWidth="1" style="11" min="1" max="1"/>
    <col width="21.140625" customWidth="1" style="11" min="2" max="2"/>
    <col width="20.140625" customWidth="1" style="11" min="3" max="3"/>
    <col width="15" customWidth="1" style="11" min="4" max="9"/>
    <col width="14" customWidth="1" style="11" min="10" max="10"/>
    <col width="6.42578125" customWidth="1" style="11" min="11" max="11"/>
    <col width="9.28515625" customWidth="1" style="11" min="12" max="12"/>
    <col width="7.28515625" customWidth="1" style="11" min="13" max="13"/>
    <col width="8.85546875" customWidth="1" style="11" min="14" max="14"/>
    <col width="10.140625" customWidth="1" style="11" min="15" max="15"/>
    <col width="10.42578125" customWidth="1" style="11" min="16" max="16"/>
    <col width="8.85546875" customWidth="1" style="11" min="17" max="17"/>
  </cols>
  <sheetData>
    <row r="1" ht="21" customHeight="1" s="11">
      <c r="A1" s="10" t="inlineStr">
        <is>
          <t xml:space="preserve">PLAN D'ACTION PROJET - MODÈLE </t>
        </is>
      </c>
    </row>
    <row r="2"/>
    <row r="3">
      <c r="A3" s="1" t="inlineStr">
        <is>
          <t>Phase</t>
        </is>
      </c>
      <c r="B3" s="1" t="inlineStr">
        <is>
          <t>Objectif</t>
        </is>
      </c>
      <c r="C3" s="1" t="inlineStr">
        <is>
          <t>Action</t>
        </is>
      </c>
      <c r="D3" s="1" t="inlineStr">
        <is>
          <t>Responsable</t>
        </is>
      </c>
      <c r="E3" s="1" t="inlineStr">
        <is>
          <t>Début</t>
        </is>
      </c>
      <c r="F3" s="1" t="inlineStr">
        <is>
          <t>Fin</t>
        </is>
      </c>
      <c r="G3" s="1" t="inlineStr">
        <is>
          <t>Durée (j)</t>
        </is>
      </c>
      <c r="H3" s="1" t="inlineStr">
        <is>
          <t>Statut</t>
        </is>
      </c>
      <c r="I3" s="15" t="inlineStr">
        <is>
          <t>% Réalisé</t>
        </is>
      </c>
      <c r="J3" s="1" t="inlineStr">
        <is>
          <t>Priorité</t>
        </is>
      </c>
      <c r="K3" s="1" t="inlineStr">
        <is>
          <t>Commentaires</t>
        </is>
      </c>
      <c r="L3" s="1" t="inlineStr">
        <is>
          <t>Jan</t>
        </is>
      </c>
      <c r="M3" s="1" t="inlineStr">
        <is>
          <t>Fév</t>
        </is>
      </c>
      <c r="N3" s="1" t="inlineStr">
        <is>
          <t>Mar</t>
        </is>
      </c>
      <c r="O3" s="1" t="inlineStr">
        <is>
          <t>Avr</t>
        </is>
      </c>
      <c r="P3" s="1" t="inlineStr">
        <is>
          <t>Mai</t>
        </is>
      </c>
      <c r="Q3" s="1" t="inlineStr">
        <is>
          <t>Juin</t>
        </is>
      </c>
      <c r="R3" s="1" t="inlineStr">
        <is>
          <t>Juil</t>
        </is>
      </c>
    </row>
    <row r="4">
      <c r="A4" s="6" t="inlineStr">
        <is>
          <t>Conception</t>
        </is>
      </c>
      <c r="B4" s="6" t="inlineStr">
        <is>
          <t>Définir les objectifs</t>
        </is>
      </c>
      <c r="C4" s="6" t="inlineStr">
        <is>
          <t>Atelier de cadrage</t>
        </is>
      </c>
      <c r="D4" s="6" t="inlineStr">
        <is>
          <t>Alice</t>
        </is>
      </c>
      <c r="E4" s="6" t="inlineStr">
        <is>
          <t>2025-07-01</t>
        </is>
      </c>
      <c r="F4" s="6" t="inlineStr">
        <is>
          <t>2025-07-03</t>
        </is>
      </c>
      <c r="G4" s="6">
        <f>IF(AND(E4&lt;&gt;"", F4&lt;&gt;""), F4-E4+1, "")</f>
        <v/>
      </c>
      <c r="H4" s="6" t="inlineStr">
        <is>
          <t>🟢</t>
        </is>
      </c>
      <c r="I4" s="16">
        <f>IF(H4="🟢",1,IF(H4="🟡",0.5,IF(H4="⬜",0,)))</f>
        <v/>
      </c>
      <c r="J4" s="6" t="inlineStr">
        <is>
          <t>Haute</t>
        </is>
      </c>
      <c r="K4" s="6" t="inlineStr">
        <is>
          <t>OK</t>
        </is>
      </c>
      <c r="L4" s="3" t="n"/>
      <c r="M4" s="3" t="n"/>
      <c r="N4" s="3" t="n"/>
      <c r="O4" s="3" t="n"/>
      <c r="P4" s="3" t="n"/>
      <c r="Q4" s="3" t="n"/>
      <c r="R4" s="3" t="n"/>
    </row>
    <row r="5">
      <c r="A5" s="6" t="inlineStr">
        <is>
          <t>Conception</t>
        </is>
      </c>
      <c r="B5" s="6" t="inlineStr">
        <is>
          <t>Analyser les besoins</t>
        </is>
      </c>
      <c r="C5" s="6" t="inlineStr">
        <is>
          <t>Interviews utilisateurs</t>
        </is>
      </c>
      <c r="D5" s="6" t="inlineStr">
        <is>
          <t>Bob</t>
        </is>
      </c>
      <c r="E5" s="6" t="inlineStr">
        <is>
          <t>2025-07-04</t>
        </is>
      </c>
      <c r="F5" s="6" t="inlineStr">
        <is>
          <t>2025-07-06</t>
        </is>
      </c>
      <c r="G5" s="6">
        <f>IF(AND(E5&lt;&gt;"", F5&lt;&gt;""), F5-E5+1, "")</f>
        <v/>
      </c>
      <c r="H5" s="6" t="inlineStr">
        <is>
          <t>🟡</t>
        </is>
      </c>
      <c r="I5" s="16">
        <f>IF(H5="🟢",1,IF(H5="🟡",0.5,IF(H5="⬜",0,)))</f>
        <v/>
      </c>
      <c r="J5" s="6" t="inlineStr">
        <is>
          <t>Moyenne</t>
        </is>
      </c>
      <c r="K5" s="6" t="n"/>
      <c r="L5" s="3" t="n"/>
      <c r="M5" s="3" t="n"/>
      <c r="N5" s="3" t="n"/>
      <c r="O5" s="3" t="n"/>
      <c r="P5" s="3" t="n"/>
      <c r="Q5" s="3" t="n"/>
      <c r="R5" s="3" t="n"/>
    </row>
    <row r="6">
      <c r="A6" s="7" t="inlineStr">
        <is>
          <t>Préparation</t>
        </is>
      </c>
      <c r="B6" s="7" t="inlineStr">
        <is>
          <t>Structurer le projet</t>
        </is>
      </c>
      <c r="C6" s="7" t="inlineStr">
        <is>
          <t>Création planning</t>
        </is>
      </c>
      <c r="D6" s="7" t="inlineStr">
        <is>
          <t>Chloe</t>
        </is>
      </c>
      <c r="E6" s="7" t="inlineStr">
        <is>
          <t>2025-07-07</t>
        </is>
      </c>
      <c r="F6" s="7" t="inlineStr">
        <is>
          <t>2025-07-10</t>
        </is>
      </c>
      <c r="G6" s="7">
        <f>IF(AND(E6&lt;&gt;"", F6&lt;&gt;""), F6-E6+1, "")</f>
        <v/>
      </c>
      <c r="H6" s="7" t="inlineStr">
        <is>
          <t>🟢</t>
        </is>
      </c>
      <c r="I6" s="16">
        <f>IF(H6="🟢",1,IF(H6="🟡",0.5,IF(H6="⬜",0,)))</f>
        <v/>
      </c>
      <c r="J6" s="7" t="inlineStr">
        <is>
          <t>Haute</t>
        </is>
      </c>
      <c r="K6" s="7" t="inlineStr">
        <is>
          <t>OK</t>
        </is>
      </c>
      <c r="L6" s="3" t="n"/>
      <c r="M6" s="3" t="n"/>
      <c r="N6" s="3" t="n"/>
      <c r="O6" s="3" t="n"/>
      <c r="P6" s="3" t="n"/>
      <c r="Q6" s="3" t="n"/>
      <c r="R6" s="3" t="n"/>
    </row>
    <row r="7">
      <c r="A7" s="7" t="inlineStr">
        <is>
          <t>Préparation</t>
        </is>
      </c>
      <c r="B7" s="7" t="inlineStr">
        <is>
          <t>Mobiliser les équipes</t>
        </is>
      </c>
      <c r="C7" s="7" t="inlineStr">
        <is>
          <t>Kickoff</t>
        </is>
      </c>
      <c r="D7" s="7" t="inlineStr">
        <is>
          <t>David</t>
        </is>
      </c>
      <c r="E7" s="7" t="inlineStr">
        <is>
          <t>2025-07-11</t>
        </is>
      </c>
      <c r="F7" s="7" t="inlineStr">
        <is>
          <t>2025-07-12</t>
        </is>
      </c>
      <c r="G7" s="7">
        <f>IF(AND(E7&lt;&gt;"", F7&lt;&gt;""), F7-E7+1, "")</f>
        <v/>
      </c>
      <c r="H7" s="7" t="inlineStr">
        <is>
          <t>🟢</t>
        </is>
      </c>
      <c r="I7" s="16">
        <f>IF(H7="🟢",1,IF(H7="🟡",0.5,IF(H7="⬜",0,)))</f>
        <v/>
      </c>
      <c r="J7" s="7" t="inlineStr">
        <is>
          <t>Haute</t>
        </is>
      </c>
      <c r="K7" s="7" t="n"/>
      <c r="L7" s="3" t="n"/>
      <c r="M7" s="3" t="n"/>
      <c r="N7" s="3" t="n"/>
      <c r="O7" s="3" t="n"/>
      <c r="P7" s="3" t="n"/>
      <c r="Q7" s="3" t="n"/>
      <c r="R7" s="3" t="n"/>
    </row>
    <row r="8">
      <c r="A8" s="8" t="inlineStr">
        <is>
          <t>Exécution</t>
        </is>
      </c>
      <c r="B8" s="8" t="inlineStr">
        <is>
          <t>Lancer les travaux</t>
        </is>
      </c>
      <c r="C8" s="8" t="inlineStr">
        <is>
          <t>Phase 1 déploiement</t>
        </is>
      </c>
      <c r="D8" s="8" t="inlineStr">
        <is>
          <t>Eva</t>
        </is>
      </c>
      <c r="E8" s="8" t="inlineStr">
        <is>
          <t>2025-07-13</t>
        </is>
      </c>
      <c r="F8" s="8" t="inlineStr">
        <is>
          <t>2025-07-20</t>
        </is>
      </c>
      <c r="G8" s="8">
        <f>IF(AND(E8&lt;&gt;"", F8&lt;&gt;""), F8-E8+1, "")</f>
        <v/>
      </c>
      <c r="H8" s="8" t="inlineStr">
        <is>
          <t>🟡</t>
        </is>
      </c>
      <c r="I8" s="16">
        <f>IF(H8="🟢",1,IF(H8="🟡",0.5,IF(H8="⬜",0,)))</f>
        <v/>
      </c>
      <c r="J8" s="8" t="inlineStr">
        <is>
          <t>Haute</t>
        </is>
      </c>
      <c r="K8" s="8" t="n"/>
      <c r="L8" s="3" t="n"/>
      <c r="M8" s="3" t="n"/>
      <c r="N8" s="3" t="n"/>
      <c r="O8" s="3" t="n"/>
      <c r="P8" s="3" t="n"/>
      <c r="Q8" s="3" t="n"/>
      <c r="R8" s="3" t="n"/>
    </row>
    <row r="9">
      <c r="A9" s="8" t="inlineStr">
        <is>
          <t>Exécution</t>
        </is>
      </c>
      <c r="B9" s="8" t="inlineStr">
        <is>
          <t>Superviser l'exécution</t>
        </is>
      </c>
      <c r="C9" s="8" t="inlineStr">
        <is>
          <t>Réunions hebdo</t>
        </is>
      </c>
      <c r="D9" s="8" t="inlineStr">
        <is>
          <t>Frank</t>
        </is>
      </c>
      <c r="E9" s="8" t="inlineStr">
        <is>
          <t>2025-07-21</t>
        </is>
      </c>
      <c r="F9" s="8" t="inlineStr">
        <is>
          <t>2025-08-10</t>
        </is>
      </c>
      <c r="G9" s="8">
        <f>IF(AND(E9&lt;&gt;"", F9&lt;&gt;""), F9-E9+1, "")</f>
        <v/>
      </c>
      <c r="H9" s="8" t="inlineStr">
        <is>
          <t>🟡</t>
        </is>
      </c>
      <c r="I9" s="16">
        <f>IF(H9="🟢",1,IF(H9="🟡",0.5,IF(H9="⬜",0,)))</f>
        <v/>
      </c>
      <c r="J9" s="8" t="inlineStr">
        <is>
          <t>Moyenne</t>
        </is>
      </c>
      <c r="K9" s="8" t="n"/>
      <c r="L9" s="3" t="n"/>
      <c r="M9" s="3" t="n"/>
      <c r="N9" s="3" t="n"/>
      <c r="O9" s="3" t="n"/>
      <c r="P9" s="3" t="n"/>
      <c r="Q9" s="3" t="n"/>
      <c r="R9" s="3" t="n"/>
    </row>
    <row r="10">
      <c r="A10" s="9" t="inlineStr">
        <is>
          <t>Clôture</t>
        </is>
      </c>
      <c r="B10" s="9" t="inlineStr">
        <is>
          <t>Évaluer le projet</t>
        </is>
      </c>
      <c r="C10" s="9" t="inlineStr">
        <is>
          <t>Rétrospective</t>
        </is>
      </c>
      <c r="D10" s="9" t="inlineStr">
        <is>
          <t>Grace</t>
        </is>
      </c>
      <c r="E10" s="9" t="inlineStr">
        <is>
          <t>2025-08-15</t>
        </is>
      </c>
      <c r="F10" s="9" t="inlineStr">
        <is>
          <t>2025-08-17</t>
        </is>
      </c>
      <c r="G10" s="9">
        <f>IF(AND(E10&lt;&gt;"", F10&lt;&gt;""), F10-E10+1, "")</f>
        <v/>
      </c>
      <c r="H10" s="9" t="inlineStr">
        <is>
          <t>⬜</t>
        </is>
      </c>
      <c r="I10" s="16">
        <f>IF(H10="🟢",1,IF(H10="🟡",0.5,IF(H10="⬜",0,)))</f>
        <v/>
      </c>
      <c r="J10" s="9" t="inlineStr">
        <is>
          <t>Basse</t>
        </is>
      </c>
      <c r="K10" s="9" t="n"/>
      <c r="L10" s="3" t="n"/>
      <c r="M10" s="3" t="n"/>
      <c r="N10" s="3" t="n"/>
      <c r="O10" s="3" t="n"/>
      <c r="P10" s="3" t="n"/>
      <c r="Q10" s="3" t="n"/>
      <c r="R10" s="3" t="n"/>
    </row>
    <row r="11">
      <c r="A11" s="9" t="inlineStr">
        <is>
          <t>Clôture</t>
        </is>
      </c>
      <c r="B11" s="9" t="inlineStr">
        <is>
          <t>Formaliser le livrable</t>
        </is>
      </c>
      <c r="C11" s="9" t="inlineStr">
        <is>
          <t>Rapport final</t>
        </is>
      </c>
      <c r="D11" s="9" t="inlineStr">
        <is>
          <t>Hugo</t>
        </is>
      </c>
      <c r="E11" s="9" t="inlineStr">
        <is>
          <t>2025-08-18</t>
        </is>
      </c>
      <c r="F11" s="9" t="inlineStr">
        <is>
          <t>2025-08-20</t>
        </is>
      </c>
      <c r="G11" s="9">
        <f>IF(AND(E11&lt;&gt;"", F11&lt;&gt;""), F11-E11+1, "")</f>
        <v/>
      </c>
      <c r="H11" s="9" t="inlineStr">
        <is>
          <t>⬜</t>
        </is>
      </c>
      <c r="I11" s="16">
        <f>IF(H11="🟢",1,IF(H11="🟡",0.5,IF(H11="⬜",0,)))</f>
        <v/>
      </c>
      <c r="J11" s="9" t="inlineStr">
        <is>
          <t>Haute</t>
        </is>
      </c>
      <c r="K11" s="9" t="n"/>
      <c r="L11" s="3" t="n"/>
      <c r="M11" s="3" t="n"/>
      <c r="N11" s="3" t="n"/>
      <c r="O11" s="3" t="n"/>
      <c r="P11" s="3" t="n"/>
      <c r="Q11" s="3" t="n"/>
      <c r="R11" s="3" t="n"/>
    </row>
    <row r="12">
      <c r="A12" s="3" t="n"/>
      <c r="B12" s="3" t="n"/>
      <c r="C12" s="3" t="n"/>
      <c r="D12" s="3" t="n"/>
      <c r="E12" s="3" t="n"/>
      <c r="F12" s="3" t="n"/>
      <c r="G12" s="3">
        <f>IF(AND(E12&lt;&gt;"", F12&lt;&gt;""), F12-E12+1, "")</f>
        <v/>
      </c>
      <c r="H12" s="3" t="n"/>
      <c r="I12" s="16">
        <f>IF(H12="🟢",1,IF(H12="🟡",0.5,IF(H12="⬜",0,)))</f>
        <v/>
      </c>
      <c r="J12" s="3" t="n"/>
      <c r="K12" s="3" t="n"/>
      <c r="L12" s="3" t="n"/>
      <c r="M12" s="3" t="n"/>
      <c r="N12" s="3" t="n"/>
      <c r="O12" s="3" t="n"/>
      <c r="P12" s="3" t="n"/>
      <c r="Q12" s="3" t="n"/>
      <c r="R12" s="3" t="n"/>
    </row>
    <row r="13">
      <c r="A13" s="3" t="n"/>
      <c r="B13" s="3" t="n"/>
      <c r="C13" s="3" t="n"/>
      <c r="D13" s="3" t="n"/>
      <c r="E13" s="3" t="n"/>
      <c r="F13" s="3" t="n"/>
      <c r="G13" s="3">
        <f>IF(AND(E13&lt;&gt;"", F13&lt;&gt;""), F13-E13+1, "")</f>
        <v/>
      </c>
      <c r="H13" s="3" t="n"/>
      <c r="I13" s="16">
        <f>IF(H13="🟢",1,IF(H13="🟡",0.5,IF(H13="⬜",0,)))</f>
        <v/>
      </c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</row>
    <row r="14">
      <c r="A14" s="2" t="n"/>
      <c r="B14" s="2" t="n"/>
      <c r="C14" s="2" t="n"/>
      <c r="D14" s="2" t="n"/>
      <c r="E14" s="2" t="n"/>
      <c r="F14" s="2" t="n"/>
      <c r="G14" s="2">
        <f>IF(AND(E14&lt;&gt;"", F14&lt;&gt;""), F14-E14+1, "")</f>
        <v/>
      </c>
      <c r="H14" s="2" t="n"/>
      <c r="I14" s="16">
        <f>IF(H14="🟢",1,IF(H14="🟡",0.5,IF(H14="⬜",0,)))</f>
        <v/>
      </c>
      <c r="J14" s="2" t="n"/>
      <c r="K14" s="2" t="n"/>
      <c r="L14" s="3" t="n"/>
      <c r="M14" s="3" t="n"/>
      <c r="N14" s="3" t="n"/>
      <c r="O14" s="3" t="n"/>
      <c r="P14" s="3" t="n"/>
      <c r="Q14" s="3" t="n"/>
      <c r="R14" s="3" t="n"/>
    </row>
    <row r="15">
      <c r="A15" s="3" t="n"/>
      <c r="B15" s="3" t="n"/>
      <c r="C15" s="3" t="n"/>
      <c r="D15" s="3" t="n"/>
      <c r="E15" s="3" t="n"/>
      <c r="F15" s="3" t="n"/>
      <c r="G15" s="3">
        <f>IF(AND(E15&lt;&gt;"", F15&lt;&gt;""), F15-E15+1, "")</f>
        <v/>
      </c>
      <c r="H15" s="3" t="n"/>
      <c r="I15" s="16">
        <f>IF(H15="🟢",1,IF(H15="🟡",0.5,IF(H15="⬜",0,)))</f>
        <v/>
      </c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</row>
    <row r="16">
      <c r="A16" s="3" t="n"/>
      <c r="B16" s="3" t="n"/>
      <c r="C16" s="3" t="n"/>
      <c r="D16" s="3" t="n"/>
      <c r="E16" s="3" t="n"/>
      <c r="F16" s="3" t="n"/>
      <c r="G16" s="3">
        <f>IF(AND(E16&lt;&gt;"", F16&lt;&gt;""), F16-E16+1, "")</f>
        <v/>
      </c>
      <c r="H16" s="3" t="n"/>
      <c r="I16" s="16">
        <f>IF(H16="🟢",1,IF(H16="🟡",0.5,IF(H16="⬜",0,)))</f>
        <v/>
      </c>
      <c r="J16" s="3" t="n"/>
      <c r="K16" s="3" t="n"/>
      <c r="L16" s="3" t="n"/>
      <c r="M16" s="3" t="n"/>
      <c r="N16" s="3" t="n"/>
      <c r="O16" s="3" t="n"/>
      <c r="P16" s="3" t="n"/>
      <c r="Q16" s="3" t="n"/>
      <c r="R16" s="3" t="n"/>
    </row>
    <row r="17">
      <c r="A17" s="3" t="n"/>
      <c r="B17" s="3" t="n"/>
      <c r="C17" s="3" t="n"/>
      <c r="D17" s="3" t="n"/>
      <c r="E17" s="3" t="n"/>
      <c r="F17" s="3" t="n"/>
      <c r="G17" s="3">
        <f>IF(AND(E17&lt;&gt;"", F17&lt;&gt;""), F17-E17+1, "")</f>
        <v/>
      </c>
      <c r="H17" s="3" t="n"/>
      <c r="I17" s="16">
        <f>IF(H17="🟢",1,IF(H17="🟡",0.5,IF(H17="⬜",0,)))</f>
        <v/>
      </c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</row>
    <row r="18">
      <c r="A18" s="3" t="n"/>
      <c r="B18" s="3" t="n"/>
      <c r="C18" s="3" t="n"/>
      <c r="D18" s="3" t="n"/>
      <c r="E18" s="3" t="n"/>
      <c r="F18" s="3" t="n"/>
      <c r="G18" s="3">
        <f>IF(AND(E18&lt;&gt;"", F18&lt;&gt;""), F18-E18+1, "")</f>
        <v/>
      </c>
      <c r="H18" s="3" t="n"/>
      <c r="I18" s="16">
        <f>IF(H18="🟢",1,IF(H18="🟡",0.5,IF(H18="⬜",0,)))</f>
        <v/>
      </c>
      <c r="J18" s="3" t="n"/>
      <c r="K18" s="3" t="n"/>
      <c r="L18" s="3" t="n"/>
      <c r="M18" s="3" t="n"/>
      <c r="N18" s="3" t="n"/>
      <c r="O18" s="3" t="n"/>
      <c r="P18" s="3" t="n"/>
      <c r="Q18" s="3" t="n"/>
      <c r="R18" s="3" t="n"/>
    </row>
    <row r="19">
      <c r="A19" s="2" t="n"/>
      <c r="B19" s="2" t="n"/>
      <c r="C19" s="2" t="n"/>
      <c r="D19" s="2" t="n"/>
      <c r="E19" s="2" t="n"/>
      <c r="F19" s="2" t="n"/>
      <c r="G19" s="2">
        <f>IF(AND(E19&lt;&gt;"", F19&lt;&gt;""), F19-E19+1, "")</f>
        <v/>
      </c>
      <c r="H19" s="2" t="n"/>
      <c r="I19" s="16">
        <f>IF(H19="🟢",1,IF(H19="🟡",0.5,IF(H19="⬜",0,)))</f>
        <v/>
      </c>
      <c r="J19" s="2" t="n"/>
      <c r="K19" s="2" t="n"/>
      <c r="L19" s="3" t="n"/>
      <c r="M19" s="3" t="n"/>
      <c r="N19" s="3" t="n"/>
      <c r="O19" s="3" t="n"/>
      <c r="P19" s="3" t="n"/>
      <c r="Q19" s="3" t="n"/>
      <c r="R19" s="3" t="n"/>
    </row>
    <row r="20">
      <c r="A20" s="3" t="n"/>
      <c r="B20" s="3" t="n"/>
      <c r="C20" s="3" t="n"/>
      <c r="D20" s="3" t="n"/>
      <c r="E20" s="3" t="n"/>
      <c r="F20" s="3" t="n"/>
      <c r="G20" s="3">
        <f>IF(AND(E20&lt;&gt;"", F20&lt;&gt;""), F20-E20+1, "")</f>
        <v/>
      </c>
      <c r="H20" s="3" t="n"/>
      <c r="I20" s="16">
        <f>IF(H20="🟢",1,IF(H20="🟡",0.5,IF(H20="⬜",0,)))</f>
        <v/>
      </c>
      <c r="J20" s="3" t="n"/>
      <c r="K20" s="3" t="n"/>
      <c r="L20" s="3" t="n"/>
      <c r="M20" s="3" t="n"/>
      <c r="N20" s="3" t="n"/>
      <c r="O20" s="3" t="n"/>
      <c r="P20" s="3" t="n"/>
      <c r="Q20" s="3" t="n"/>
      <c r="R20" s="3" t="n"/>
    </row>
    <row r="21">
      <c r="A21" s="3" t="n"/>
      <c r="B21" s="3" t="n"/>
      <c r="C21" s="3" t="n"/>
      <c r="D21" s="3" t="n"/>
      <c r="E21" s="3" t="n"/>
      <c r="F21" s="3" t="n"/>
      <c r="G21" s="3">
        <f>IF(AND(E21&lt;&gt;"", F21&lt;&gt;""), F21-E21+1, "")</f>
        <v/>
      </c>
      <c r="H21" s="3" t="n"/>
      <c r="I21" s="16">
        <f>IF(H21="🟢",1,IF(H21="🟡",0.5,IF(H21="⬜",0,)))</f>
        <v/>
      </c>
      <c r="J21" s="3" t="n"/>
      <c r="K21" s="3" t="n"/>
      <c r="L21" s="3" t="n"/>
      <c r="M21" s="3" t="n"/>
      <c r="N21" s="3" t="n"/>
      <c r="O21" s="3" t="n"/>
      <c r="P21" s="3" t="n"/>
      <c r="Q21" s="3" t="n"/>
      <c r="R21" s="3" t="n"/>
    </row>
    <row r="22">
      <c r="A22" s="3" t="n"/>
      <c r="B22" s="3" t="n"/>
      <c r="C22" s="3" t="n"/>
      <c r="D22" s="3" t="n"/>
      <c r="E22" s="3" t="n"/>
      <c r="F22" s="3" t="n"/>
      <c r="G22" s="3">
        <f>IF(AND(E22&lt;&gt;"", F22&lt;&gt;""), F22-E22+1, "")</f>
        <v/>
      </c>
      <c r="H22" s="3" t="n"/>
      <c r="I22" s="16">
        <f>IF(H22="🟢",1,IF(H22="🟡",0.5,IF(H22="⬜",0,)))</f>
        <v/>
      </c>
      <c r="J22" s="3" t="n"/>
      <c r="K22" s="3" t="n"/>
      <c r="L22" s="3" t="n"/>
      <c r="M22" s="3" t="n"/>
      <c r="N22" s="3" t="n"/>
      <c r="O22" s="3" t="n"/>
      <c r="P22" s="3" t="n"/>
      <c r="Q22" s="3" t="n"/>
      <c r="R22" s="3" t="n"/>
    </row>
    <row r="23">
      <c r="A23" s="3" t="n"/>
      <c r="B23" s="3" t="n"/>
      <c r="C23" s="3" t="n"/>
      <c r="D23" s="3" t="n"/>
      <c r="E23" s="3" t="n"/>
      <c r="F23" s="3" t="n"/>
      <c r="G23" s="3">
        <f>IF(AND(E23&lt;&gt;"", F23&lt;&gt;""), F23-E23+1, "")</f>
        <v/>
      </c>
      <c r="H23" s="3" t="n"/>
      <c r="I23" s="16">
        <f>IF(H23="🟢",1,IF(H23="🟡",0.5,IF(H23="⬜",0,)))</f>
        <v/>
      </c>
      <c r="J23" s="3" t="n"/>
      <c r="K23" s="3" t="n"/>
      <c r="L23" s="3" t="n"/>
      <c r="M23" s="3" t="n"/>
      <c r="N23" s="3" t="n"/>
      <c r="O23" s="3" t="n"/>
      <c r="P23" s="3" t="n"/>
      <c r="Q23" s="3" t="n"/>
      <c r="R23" s="3" t="n"/>
    </row>
    <row r="24">
      <c r="A24" s="2" t="n"/>
      <c r="B24" s="2" t="n"/>
      <c r="C24" s="2" t="n"/>
      <c r="D24" s="2" t="n"/>
      <c r="E24" s="2" t="n"/>
      <c r="F24" s="2" t="n"/>
      <c r="G24" s="2">
        <f>IF(AND(E24&lt;&gt;"", F24&lt;&gt;""), F24-E24+1, "")</f>
        <v/>
      </c>
      <c r="H24" s="2" t="n"/>
      <c r="I24" s="16">
        <f>IF(H24="🟢",1,IF(H24="🟡",0.5,IF(H24="⬜",0,)))</f>
        <v/>
      </c>
      <c r="J24" s="2" t="n"/>
      <c r="K24" s="2" t="n"/>
      <c r="L24" s="3" t="n"/>
      <c r="M24" s="3" t="n"/>
      <c r="N24" s="3" t="n"/>
      <c r="O24" s="3" t="n"/>
      <c r="P24" s="3" t="n"/>
      <c r="Q24" s="3" t="n"/>
      <c r="R24" s="3" t="n"/>
    </row>
    <row r="25">
      <c r="A25" s="3" t="n"/>
      <c r="B25" s="3" t="n"/>
      <c r="C25" s="3" t="n"/>
      <c r="D25" s="3" t="n"/>
      <c r="E25" s="3" t="n"/>
      <c r="F25" s="3" t="n"/>
      <c r="G25" s="3">
        <f>IF(AND(E25&lt;&gt;"", F25&lt;&gt;""), F25-E25+1, "")</f>
        <v/>
      </c>
      <c r="H25" s="3" t="n"/>
      <c r="I25" s="16">
        <f>IF(H25="🟢",1,IF(H25="🟡",0.5,IF(H25="⬜",0,)))</f>
        <v/>
      </c>
      <c r="J25" s="3" t="n"/>
      <c r="K25" s="3" t="n"/>
      <c r="L25" s="3" t="n"/>
      <c r="M25" s="3" t="n"/>
      <c r="N25" s="3" t="n"/>
      <c r="O25" s="3" t="n"/>
      <c r="P25" s="3" t="n"/>
      <c r="Q25" s="3" t="n"/>
      <c r="R25" s="3" t="n"/>
    </row>
    <row r="26">
      <c r="A26" s="3" t="n"/>
      <c r="B26" s="3" t="n"/>
      <c r="C26" s="3" t="n"/>
      <c r="D26" s="3" t="n"/>
      <c r="E26" s="3" t="n"/>
      <c r="F26" s="3" t="n"/>
      <c r="G26" s="3">
        <f>IF(AND(E26&lt;&gt;"", F26&lt;&gt;""), F26-E26+1, "")</f>
        <v/>
      </c>
      <c r="H26" s="3" t="n"/>
      <c r="I26" s="16">
        <f>IF(H26="🟢",1,IF(H26="🟡",0.5,IF(H26="⬜",0,)))</f>
        <v/>
      </c>
      <c r="J26" s="3" t="n"/>
      <c r="K26" s="3" t="n"/>
      <c r="L26" s="3" t="n"/>
      <c r="M26" s="3" t="n"/>
      <c r="N26" s="3" t="n"/>
      <c r="O26" s="3" t="n"/>
      <c r="P26" s="3" t="n"/>
      <c r="Q26" s="3" t="n"/>
      <c r="R26" s="3" t="n"/>
    </row>
    <row r="27">
      <c r="A27" s="3" t="n"/>
      <c r="B27" s="3" t="n"/>
      <c r="C27" s="3" t="n"/>
      <c r="D27" s="3" t="n"/>
      <c r="E27" s="3" t="n"/>
      <c r="F27" s="3" t="n"/>
      <c r="G27" s="3">
        <f>IF(AND(E27&lt;&gt;"", F27&lt;&gt;""), F27-E27+1, "")</f>
        <v/>
      </c>
      <c r="H27" s="3" t="n"/>
      <c r="I27" s="16">
        <f>IF(H27="🟢",1,IF(H27="🟡",0.5,IF(H27="⬜",0,)))</f>
        <v/>
      </c>
      <c r="J27" s="3" t="n"/>
      <c r="K27" s="3" t="n"/>
      <c r="L27" s="3" t="n"/>
      <c r="M27" s="3" t="n"/>
      <c r="N27" s="3" t="n"/>
      <c r="O27" s="3" t="n"/>
      <c r="P27" s="3" t="n"/>
      <c r="Q27" s="3" t="n"/>
      <c r="R27" s="3" t="n"/>
    </row>
    <row r="28">
      <c r="A28" s="3" t="n"/>
      <c r="B28" s="3" t="n"/>
      <c r="C28" s="3" t="n"/>
      <c r="D28" s="3" t="n"/>
      <c r="E28" s="3" t="n"/>
      <c r="F28" s="3" t="n"/>
      <c r="G28" s="3">
        <f>IF(AND(E28&lt;&gt;"", F28&lt;&gt;""), F28-E28+1, "")</f>
        <v/>
      </c>
      <c r="H28" s="3" t="n"/>
      <c r="I28" s="16">
        <f>IF(H28="🟢",1,IF(H28="🟡",0.5,IF(H28="⬜",0,)))</f>
        <v/>
      </c>
      <c r="J28" s="3" t="n"/>
      <c r="K28" s="3" t="n"/>
      <c r="L28" s="3" t="n"/>
      <c r="M28" s="3" t="n"/>
      <c r="N28" s="3" t="n"/>
      <c r="O28" s="3" t="n"/>
      <c r="P28" s="3" t="n"/>
      <c r="Q28" s="3" t="n"/>
      <c r="R28" s="3" t="n"/>
    </row>
    <row r="29">
      <c r="A29" s="2" t="n"/>
      <c r="B29" s="2" t="n"/>
      <c r="C29" s="2" t="n"/>
      <c r="D29" s="2" t="n"/>
      <c r="E29" s="2" t="n"/>
      <c r="F29" s="2" t="n"/>
      <c r="G29" s="2">
        <f>IF(AND(E29&lt;&gt;"", F29&lt;&gt;""), F29-E29+1, "")</f>
        <v/>
      </c>
      <c r="H29" s="2" t="n"/>
      <c r="I29" s="16">
        <f>IF(H29="🟢",1,IF(H29="🟡",0.5,IF(H29="⬜",0,)))</f>
        <v/>
      </c>
      <c r="J29" s="2" t="n"/>
      <c r="K29" s="2" t="n"/>
      <c r="L29" s="3" t="n"/>
      <c r="M29" s="3" t="n"/>
      <c r="N29" s="3" t="n"/>
      <c r="O29" s="3" t="n"/>
      <c r="P29" s="3" t="n"/>
      <c r="Q29" s="3" t="n"/>
      <c r="R29" s="3" t="n"/>
    </row>
    <row r="30">
      <c r="A30" s="3" t="n"/>
      <c r="B30" s="3" t="n"/>
      <c r="C30" s="3" t="n"/>
      <c r="D30" s="3" t="n"/>
      <c r="E30" s="3" t="n"/>
      <c r="F30" s="3" t="n"/>
      <c r="G30" s="3">
        <f>IF(AND(E30&lt;&gt;"", F30&lt;&gt;""), F30-E30+1, "")</f>
        <v/>
      </c>
      <c r="H30" s="3" t="n"/>
      <c r="I30" s="16">
        <f>IF(H30="🟢",1,IF(H30="🟡",0.5,IF(H30="⬜",0,)))</f>
        <v/>
      </c>
      <c r="J30" s="3" t="n"/>
      <c r="K30" s="3" t="n"/>
      <c r="L30" s="3" t="n"/>
      <c r="M30" s="3" t="n"/>
      <c r="N30" s="3" t="n"/>
      <c r="O30" s="3" t="n"/>
      <c r="P30" s="3" t="n"/>
      <c r="Q30" s="3" t="n"/>
      <c r="R30" s="3" t="n"/>
    </row>
    <row r="31">
      <c r="A31" s="3" t="n"/>
      <c r="B31" s="3" t="n"/>
      <c r="C31" s="3" t="n"/>
      <c r="D31" s="3" t="n"/>
      <c r="E31" s="3" t="n"/>
      <c r="F31" s="3" t="n"/>
      <c r="G31" s="3">
        <f>IF(AND(E31&lt;&gt;"", F31&lt;&gt;""), F31-E31+1, "")</f>
        <v/>
      </c>
      <c r="H31" s="3" t="n"/>
      <c r="I31" s="16">
        <f>IF(H31="🟢",1,IF(H31="🟡",0.5,IF(H31="⬜",0,)))</f>
        <v/>
      </c>
      <c r="J31" s="3" t="n"/>
      <c r="K31" s="3" t="n"/>
      <c r="L31" s="3" t="n"/>
      <c r="M31" s="3" t="n"/>
      <c r="N31" s="3" t="n"/>
      <c r="O31" s="3" t="n"/>
      <c r="P31" s="3" t="n"/>
      <c r="Q31" s="3" t="n"/>
      <c r="R31" s="3" t="n"/>
    </row>
    <row r="32">
      <c r="A32" s="3" t="n"/>
      <c r="B32" s="3" t="n"/>
      <c r="C32" s="3" t="n"/>
      <c r="D32" s="3" t="n"/>
      <c r="E32" s="3" t="n"/>
      <c r="F32" s="3" t="n"/>
      <c r="G32" s="3">
        <f>IF(AND(E32&lt;&gt;"", F32&lt;&gt;""), F32-E32+1, "")</f>
        <v/>
      </c>
      <c r="H32" s="3" t="n"/>
      <c r="I32" s="16">
        <f>IF(H32="🟢",1,IF(H32="🟡",0.5,IF(H32="⬜",0,)))</f>
        <v/>
      </c>
      <c r="J32" s="3" t="n"/>
      <c r="K32" s="3" t="n"/>
      <c r="L32" s="3" t="n"/>
      <c r="M32" s="3" t="n"/>
      <c r="N32" s="3" t="n"/>
      <c r="O32" s="3" t="n"/>
      <c r="P32" s="3" t="n"/>
      <c r="Q32" s="3" t="n"/>
      <c r="R32" s="3" t="n"/>
    </row>
    <row r="33">
      <c r="A33" s="3" t="n"/>
      <c r="B33" s="3" t="n"/>
      <c r="C33" s="3" t="n"/>
      <c r="D33" s="3" t="n"/>
      <c r="E33" s="3" t="n"/>
      <c r="F33" s="3" t="n"/>
      <c r="G33" s="3">
        <f>IF(AND(E33&lt;&gt;"", F33&lt;&gt;""), F33-E33+1, "")</f>
        <v/>
      </c>
      <c r="H33" s="3" t="n"/>
      <c r="I33" s="16">
        <f>IF(H33="🟢",1,IF(H33="🟡",0.5,IF(H33="⬜",0,)))</f>
        <v/>
      </c>
      <c r="J33" s="3" t="n"/>
      <c r="K33" s="3" t="n"/>
      <c r="L33" s="3" t="n"/>
      <c r="M33" s="3" t="n"/>
      <c r="N33" s="3" t="n"/>
      <c r="O33" s="3" t="n"/>
      <c r="P33" s="3" t="n"/>
      <c r="Q33" s="3" t="n"/>
      <c r="R33" s="3" t="n"/>
    </row>
    <row r="34"/>
    <row r="35"/>
    <row r="36" ht="18.75" customHeight="1" s="11">
      <c r="A36" s="12" t="inlineStr">
        <is>
          <t>LÉGENDE</t>
        </is>
      </c>
    </row>
    <row r="37">
      <c r="B37" t="inlineStr">
        <is>
          <t>🟢</t>
        </is>
      </c>
      <c r="C37" t="inlineStr">
        <is>
          <t>Terminé</t>
        </is>
      </c>
    </row>
    <row r="38">
      <c r="B38" t="inlineStr">
        <is>
          <t>🟡</t>
        </is>
      </c>
      <c r="C38" t="inlineStr">
        <is>
          <t>En cours</t>
        </is>
      </c>
    </row>
    <row r="39">
      <c r="B39" t="inlineStr">
        <is>
          <t>🔴</t>
        </is>
      </c>
      <c r="C39" t="inlineStr">
        <is>
          <t>À risque</t>
        </is>
      </c>
    </row>
    <row r="40" ht="18.75" customHeight="1" s="11">
      <c r="A40" s="12" t="inlineStr">
        <is>
          <t>Synthèse des Statuts</t>
        </is>
      </c>
      <c r="B40" t="inlineStr">
        <is>
          <t>⬜</t>
        </is>
      </c>
      <c r="C40" t="inlineStr">
        <is>
          <t>Non commencé</t>
        </is>
      </c>
    </row>
    <row r="41">
      <c r="A41" t="inlineStr">
        <is>
          <t>🟢</t>
        </is>
      </c>
      <c r="B41">
        <f>COUNTIF(H4:H33,"🟢")</f>
        <v/>
      </c>
    </row>
    <row r="42">
      <c r="A42" t="inlineStr">
        <is>
          <t>🟡</t>
        </is>
      </c>
      <c r="B42">
        <f>COUNTIF(H4:H33,"🟡")</f>
        <v/>
      </c>
    </row>
    <row r="43">
      <c r="A43" t="inlineStr">
        <is>
          <t>🔴</t>
        </is>
      </c>
      <c r="B43">
        <f>COUNTIF(H4:H33,"🔴")</f>
        <v/>
      </c>
    </row>
    <row r="44">
      <c r="A44" t="inlineStr">
        <is>
          <t>⬜</t>
        </is>
      </c>
      <c r="B44">
        <f>COUNTIF(H4:H33,"⬜")</f>
        <v/>
      </c>
    </row>
    <row r="45"/>
    <row r="46"/>
    <row r="47"/>
    <row r="48"/>
    <row r="49"/>
    <row r="50"/>
    <row r="51"/>
    <row r="52"/>
    <row r="53"/>
    <row r="54"/>
    <row r="55" ht="18.75" customHeight="1" s="11">
      <c r="A55" s="12" t="inlineStr">
        <is>
          <t>Synthèse des Phases</t>
        </is>
      </c>
    </row>
    <row r="56">
      <c r="A56" s="14" t="inlineStr">
        <is>
          <t>Conception</t>
        </is>
      </c>
      <c r="B56" s="14">
        <f>COUNTIF(A4:A33,"Conception")</f>
        <v/>
      </c>
    </row>
    <row r="57">
      <c r="A57" s="14" t="inlineStr">
        <is>
          <t>Préparation</t>
        </is>
      </c>
      <c r="B57" s="14">
        <f>COUNTIF(A4:A33,"Préparation")</f>
        <v/>
      </c>
    </row>
    <row r="58">
      <c r="A58" s="14" t="inlineStr">
        <is>
          <t>Exécution</t>
        </is>
      </c>
      <c r="B58" s="14">
        <f>COUNTIF(A4:A33,"Exécution")</f>
        <v/>
      </c>
    </row>
    <row r="59">
      <c r="A59" s="14" t="inlineStr">
        <is>
          <t>Clôture</t>
        </is>
      </c>
      <c r="B59" s="14">
        <f>COUNTIF(A4:A33,"Clôture")</f>
        <v/>
      </c>
    </row>
    <row r="60">
      <c r="A60" s="14" t="n"/>
      <c r="B60" s="14" t="n"/>
    </row>
  </sheetData>
  <mergeCells count="2">
    <mergeCell ref="A1:Q1"/>
    <mergeCell ref="A36:E36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10" defaultColWidth="9.140625" defaultRowHeight="15"/>
  <sheetData>
    <row r="1">
      <c r="A1" s="5" t="inlineStr">
        <is>
          <t>Phase</t>
        </is>
      </c>
      <c r="B1" s="5" t="inlineStr">
        <is>
          <t>Objectif</t>
        </is>
      </c>
      <c r="C1" s="5" t="inlineStr">
        <is>
          <t>Action</t>
        </is>
      </c>
      <c r="D1" s="5" t="inlineStr">
        <is>
          <t>Responsable</t>
        </is>
      </c>
      <c r="E1" s="5" t="inlineStr">
        <is>
          <t>Début</t>
        </is>
      </c>
      <c r="F1" s="5" t="inlineStr">
        <is>
          <t>Fin</t>
        </is>
      </c>
      <c r="G1" s="5" t="inlineStr">
        <is>
          <t>Statut</t>
        </is>
      </c>
      <c r="H1" s="5" t="inlineStr">
        <is>
          <t>Priorité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:D1"/>
    </sheetView>
  </sheetViews>
  <sheetFormatPr baseColWidth="10" defaultColWidth="9.140625" defaultRowHeight="15"/>
  <sheetData>
    <row r="1" ht="21" customHeight="1" s="11">
      <c r="A1" s="13" t="inlineStr">
        <is>
          <t>SYNTHÈSE PAR PHASE ET AVANCEMENT</t>
        </is>
      </c>
    </row>
    <row r="2">
      <c r="A2" t="inlineStr">
        <is>
          <t>Phase</t>
        </is>
      </c>
      <c r="B2" t="inlineStr">
        <is>
          <t>Terminées (🟢)</t>
        </is>
      </c>
      <c r="C2" t="inlineStr">
        <is>
          <t>En cours (🟡)</t>
        </is>
      </c>
      <c r="D2" t="inlineStr">
        <is>
          <t>Non commencées (⬜)</t>
        </is>
      </c>
      <c r="E2" t="inlineStr">
        <is>
          <t>Total</t>
        </is>
      </c>
      <c r="F2" s="17" t="inlineStr">
        <is>
          <t>Avancement global</t>
        </is>
      </c>
    </row>
    <row r="3">
      <c r="A3" t="inlineStr">
        <is>
          <t>Conception</t>
        </is>
      </c>
      <c r="B3" t="n">
        <v>1</v>
      </c>
      <c r="C3" t="n">
        <v>1</v>
      </c>
      <c r="D3" t="n">
        <v>0</v>
      </c>
      <c r="E3" t="n">
        <v>2</v>
      </c>
      <c r="F3" s="18">
        <f>AVERAGE('Plan Projet Visuel'!I4:I33)</f>
        <v/>
      </c>
    </row>
    <row r="4">
      <c r="A4" t="inlineStr">
        <is>
          <t>Préparation</t>
        </is>
      </c>
      <c r="B4" t="n">
        <v>2</v>
      </c>
      <c r="C4" t="n">
        <v>0</v>
      </c>
      <c r="D4" t="n">
        <v>0</v>
      </c>
      <c r="E4" t="n">
        <v>2</v>
      </c>
      <c r="F4" t="n">
        <v>100</v>
      </c>
    </row>
    <row r="5">
      <c r="A5" t="inlineStr">
        <is>
          <t>Exécution</t>
        </is>
      </c>
      <c r="B5" t="n">
        <v>0</v>
      </c>
      <c r="C5" t="n">
        <v>2</v>
      </c>
      <c r="D5" t="n">
        <v>0</v>
      </c>
      <c r="E5" t="n">
        <v>2</v>
      </c>
      <c r="F5" t="n">
        <v>0</v>
      </c>
    </row>
    <row r="6">
      <c r="A6" t="inlineStr">
        <is>
          <t>Clôture</t>
        </is>
      </c>
      <c r="B6" t="n">
        <v>0</v>
      </c>
      <c r="C6" t="n">
        <v>0</v>
      </c>
      <c r="D6" t="n">
        <v>2</v>
      </c>
      <c r="E6" t="n">
        <v>2</v>
      </c>
      <c r="F6" t="n">
        <v>0</v>
      </c>
    </row>
    <row r="9">
      <c r="A9" t="inlineStr">
        <is>
          <t>Répartition des Statuts (toutes phases)</t>
        </is>
      </c>
    </row>
    <row r="10">
      <c r="A10" t="inlineStr">
        <is>
          <t>Terminées</t>
        </is>
      </c>
      <c r="B10" t="n">
        <v>3</v>
      </c>
    </row>
    <row r="11">
      <c r="A11" t="inlineStr">
        <is>
          <t>En cours</t>
        </is>
      </c>
      <c r="B11" t="n">
        <v>3</v>
      </c>
    </row>
    <row r="12">
      <c r="A12" t="inlineStr">
        <is>
          <t>Non commencées</t>
        </is>
      </c>
      <c r="B12" t="n">
        <v>2</v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2025-06-19T21:12:24Z</dcterms:created>
  <dcterms:modified xmlns:dcterms="http://purl.org/dc/terms/" xmlns:xsi="http://www.w3.org/2001/XMLSchema-instance" xsi:type="dcterms:W3CDTF">2025-06-19T23:50:10Z</dcterms:modified>
  <cp:lastModifiedBy>pc</cp:lastModifiedBy>
</cp:coreProperties>
</file>