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13_ncr:1_{745CDD14-EBD1-4028-A738-63401E68382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 Projet Visuel" sheetId="1" r:id="rId1"/>
    <sheet name="SYNTHÈSE" sheetId="2" r:id="rId2"/>
    <sheet name="SYNTHÈSE VISUELL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9" i="1" l="1"/>
  <c r="B58" i="1"/>
  <c r="B57" i="1"/>
  <c r="B56" i="1"/>
  <c r="B44" i="1"/>
  <c r="B43" i="1"/>
  <c r="B42" i="1"/>
  <c r="B41" i="1"/>
</calcChain>
</file>

<file path=xl/sharedStrings.xml><?xml version="1.0" encoding="utf-8"?>
<sst xmlns="http://schemas.openxmlformats.org/spreadsheetml/2006/main" count="126" uniqueCount="86">
  <si>
    <t>Phase</t>
  </si>
  <si>
    <t>Objectif</t>
  </si>
  <si>
    <t>Action</t>
  </si>
  <si>
    <t>Responsable</t>
  </si>
  <si>
    <t>Début</t>
  </si>
  <si>
    <t>Fin</t>
  </si>
  <si>
    <t>Durée (j)</t>
  </si>
  <si>
    <t>Statut</t>
  </si>
  <si>
    <t>Priorité</t>
  </si>
  <si>
    <t>Commentaires</t>
  </si>
  <si>
    <t>Jan</t>
  </si>
  <si>
    <t>Fév</t>
  </si>
  <si>
    <t>Mar</t>
  </si>
  <si>
    <t>Avr</t>
  </si>
  <si>
    <t>Mai</t>
  </si>
  <si>
    <t>Juin</t>
  </si>
  <si>
    <t>Juil</t>
  </si>
  <si>
    <t>Conception</t>
  </si>
  <si>
    <t>Définir les objectifs</t>
  </si>
  <si>
    <t>Atelier de cadrage</t>
  </si>
  <si>
    <t>Alice</t>
  </si>
  <si>
    <t>2025-07-01</t>
  </si>
  <si>
    <t>2025-07-03</t>
  </si>
  <si>
    <t>🟢</t>
  </si>
  <si>
    <t>Haute</t>
  </si>
  <si>
    <t>OK</t>
  </si>
  <si>
    <t>Analyser les besoins</t>
  </si>
  <si>
    <t>Interviews utilisateurs</t>
  </si>
  <si>
    <t>Bob</t>
  </si>
  <si>
    <t>2025-07-04</t>
  </si>
  <si>
    <t>2025-07-06</t>
  </si>
  <si>
    <t>🟡</t>
  </si>
  <si>
    <t>Moyenne</t>
  </si>
  <si>
    <t>Préparation</t>
  </si>
  <si>
    <t>Structurer le projet</t>
  </si>
  <si>
    <t>Création planning</t>
  </si>
  <si>
    <t>Chloe</t>
  </si>
  <si>
    <t>2025-07-07</t>
  </si>
  <si>
    <t>2025-07-10</t>
  </si>
  <si>
    <t>Mobiliser les équipes</t>
  </si>
  <si>
    <t>Kickoff</t>
  </si>
  <si>
    <t>David</t>
  </si>
  <si>
    <t>2025-07-11</t>
  </si>
  <si>
    <t>2025-07-12</t>
  </si>
  <si>
    <t>Exécution</t>
  </si>
  <si>
    <t>Lancer les travaux</t>
  </si>
  <si>
    <t>Phase 1 déploiement</t>
  </si>
  <si>
    <t>Eva</t>
  </si>
  <si>
    <t>2025-07-13</t>
  </si>
  <si>
    <t>2025-07-20</t>
  </si>
  <si>
    <t>Superviser l'exécution</t>
  </si>
  <si>
    <t>Réunions hebdo</t>
  </si>
  <si>
    <t>Frank</t>
  </si>
  <si>
    <t>2025-07-21</t>
  </si>
  <si>
    <t>2025-08-10</t>
  </si>
  <si>
    <t>Clôture</t>
  </si>
  <si>
    <t>Évaluer le projet</t>
  </si>
  <si>
    <t>Rétrospective</t>
  </si>
  <si>
    <t>Grace</t>
  </si>
  <si>
    <t>2025-08-15</t>
  </si>
  <si>
    <t>2025-08-17</t>
  </si>
  <si>
    <t>⬜</t>
  </si>
  <si>
    <t>Basse</t>
  </si>
  <si>
    <t>Formaliser le livrable</t>
  </si>
  <si>
    <t>Rapport final</t>
  </si>
  <si>
    <t>Hugo</t>
  </si>
  <si>
    <t>2025-08-18</t>
  </si>
  <si>
    <t>2025-08-20</t>
  </si>
  <si>
    <t>LÉGENDE</t>
  </si>
  <si>
    <t>Terminé</t>
  </si>
  <si>
    <t>En cours</t>
  </si>
  <si>
    <t>🔴</t>
  </si>
  <si>
    <t>À risque</t>
  </si>
  <si>
    <t>Synthèse des Statuts</t>
  </si>
  <si>
    <t>Non commencé</t>
  </si>
  <si>
    <t>Synthèse des Phases</t>
  </si>
  <si>
    <t>SYNTHÈSE PAR PHASE ET AVANCEMENT</t>
  </si>
  <si>
    <t>Terminées (🟢)</t>
  </si>
  <si>
    <t>En cours (🟡)</t>
  </si>
  <si>
    <t>Non commencées (⬜)</t>
  </si>
  <si>
    <t>Total</t>
  </si>
  <si>
    <t>Avancement (%)</t>
  </si>
  <si>
    <t>Répartition des Statuts (toutes phases)</t>
  </si>
  <si>
    <t>Terminées</t>
  </si>
  <si>
    <t>Non commencées</t>
  </si>
  <si>
    <t xml:space="preserve">PLAN D'ACTION PROJET - MODÈLE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</si>
</sst>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4"/>
      <name val="Calibri"/>
    </font>
    <font>
      <b/>
      <sz val="11"/>
      <name val="Calibri"/>
    </font>
    <font>
      <b/>
      <sz val="16"/>
      <name val="Calibri"/>
    </font>
    <font>
      <sz val="11"/>
      <color theme="3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305496"/>
        <bgColor rgb="FF305496"/>
      </patternFill>
    </fill>
    <fill>
      <patternFill patternType="solid">
        <fgColor rgb="FF4472C4"/>
        <bgColor rgb="FF4472C4"/>
      </patternFill>
    </fill>
    <fill>
      <patternFill patternType="solid">
        <fgColor rgb="FFBDD7EE"/>
        <bgColor rgb="FFBDD7EE"/>
      </patternFill>
    </fill>
    <fill>
      <patternFill patternType="solid">
        <fgColor rgb="FFFCE4D6"/>
        <bgColor rgb="FFFCE4D6"/>
      </patternFill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D9D2E9"/>
        <bgColor rgb="FFD9D2E9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3" fillId="0" borderId="0" xfId="0" applyFont="1"/>
    <xf numFmtId="0" fontId="5" fillId="0" borderId="0" xfId="0" applyFont="1" applyAlignment="1">
      <alignment horizontal="center"/>
    </xf>
    <xf numFmtId="0" fontId="6" fillId="9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Répartition des Actions par Statut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ln>
              <a:prstDash val="solid"/>
            </a:ln>
          </c:spPr>
          <c:invertIfNegative val="0"/>
          <c:cat>
            <c:strRef>
              <c:f>'Plan Projet Visuel'!$A$41:$A$44</c:f>
              <c:strCache>
                <c:ptCount val="4"/>
                <c:pt idx="0">
                  <c:v>🟢</c:v>
                </c:pt>
                <c:pt idx="1">
                  <c:v>🟡</c:v>
                </c:pt>
                <c:pt idx="2">
                  <c:v>🔴</c:v>
                </c:pt>
                <c:pt idx="3">
                  <c:v>⬜</c:v>
                </c:pt>
              </c:strCache>
            </c:strRef>
          </c:cat>
          <c:val>
            <c:numRef>
              <c:f>'Plan Projet Visuel'!$B$41:$B$44</c:f>
              <c:numCache>
                <c:formatCode>General</c:formatCode>
                <c:ptCount val="4"/>
                <c:pt idx="0">
                  <c:v>3</c:v>
                </c:pt>
                <c:pt idx="1">
                  <c:v>3</c:v>
                </c:pt>
                <c:pt idx="2">
                  <c:v>0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94-4A95-9E74-899DF6EDD9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Statut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Nombre d'actions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Répartition des Actions par Phase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ln>
              <a:prstDash val="solid"/>
            </a:ln>
          </c:spPr>
          <c:invertIfNegative val="0"/>
          <c:cat>
            <c:strRef>
              <c:f>'Plan Projet Visuel'!$A$56:$A$59</c:f>
              <c:strCache>
                <c:ptCount val="4"/>
                <c:pt idx="0">
                  <c:v>Conception</c:v>
                </c:pt>
                <c:pt idx="1">
                  <c:v>Préparation</c:v>
                </c:pt>
                <c:pt idx="2">
                  <c:v>Exécution</c:v>
                </c:pt>
                <c:pt idx="3">
                  <c:v>Clôture</c:v>
                </c:pt>
              </c:strCache>
            </c:strRef>
          </c:cat>
          <c:val>
            <c:numRef>
              <c:f>'Plan Projet Visuel'!$B$56:$B$59</c:f>
              <c:numCache>
                <c:formatCode>General</c:formatCode>
                <c:ptCount val="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21-47F3-8C01-C44F2B81DB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Phase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Nombre d'actions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Répartition Globale des Tâches par Statut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cat>
            <c:strRef>
              <c:f>'SYNTHÈSE VISUELLE'!$A$10:$A$12</c:f>
              <c:strCache>
                <c:ptCount val="3"/>
                <c:pt idx="0">
                  <c:v>Terminées</c:v>
                </c:pt>
                <c:pt idx="1">
                  <c:v>En cours</c:v>
                </c:pt>
                <c:pt idx="2">
                  <c:v>Non commencées</c:v>
                </c:pt>
              </c:strCache>
            </c:strRef>
          </c:cat>
          <c:val>
            <c:numRef>
              <c:f>'SYNTHÈSE VISUELLE'!$B$10:$B$12</c:f>
              <c:numCache>
                <c:formatCode>General</c:formatCode>
                <c:ptCount val="3"/>
                <c:pt idx="0">
                  <c:v>3</c:v>
                </c:pt>
                <c:pt idx="1">
                  <c:v>3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EC-4E98-9436-4B2CA5E2B8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39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10</xdr:col>
      <xdr:colOff>0</xdr:colOff>
      <xdr:row>54</xdr:row>
      <xdr:rowOff>0</xdr:rowOff>
    </xdr:from>
    <xdr:ext cx="5400000" cy="27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2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lanProjetTableau" displayName="PlanProjetTableau" ref="A3:Q33">
  <autoFilter ref="A3:Q33" xr:uid="{00000000-0009-0000-0100-000001000000}"/>
  <tableColumns count="17">
    <tableColumn id="1" xr3:uid="{00000000-0010-0000-0000-000001000000}" name="Phase"/>
    <tableColumn id="2" xr3:uid="{00000000-0010-0000-0000-000002000000}" name="Objectif"/>
    <tableColumn id="3" xr3:uid="{00000000-0010-0000-0000-000003000000}" name="Action"/>
    <tableColumn id="4" xr3:uid="{00000000-0010-0000-0000-000004000000}" name="Responsable"/>
    <tableColumn id="5" xr3:uid="{00000000-0010-0000-0000-000005000000}" name="Début"/>
    <tableColumn id="6" xr3:uid="{00000000-0010-0000-0000-000006000000}" name="Fin"/>
    <tableColumn id="7" xr3:uid="{00000000-0010-0000-0000-000007000000}" name="Durée (j)"/>
    <tableColumn id="8" xr3:uid="{00000000-0010-0000-0000-000008000000}" name="Statut"/>
    <tableColumn id="9" xr3:uid="{00000000-0010-0000-0000-000009000000}" name="Priorité"/>
    <tableColumn id="10" xr3:uid="{00000000-0010-0000-0000-00000A000000}" name="Commentaires"/>
    <tableColumn id="11" xr3:uid="{00000000-0010-0000-0000-00000B000000}" name="Jan"/>
    <tableColumn id="12" xr3:uid="{00000000-0010-0000-0000-00000C000000}" name="Fév"/>
    <tableColumn id="13" xr3:uid="{00000000-0010-0000-0000-00000D000000}" name="Mar"/>
    <tableColumn id="14" xr3:uid="{00000000-0010-0000-0000-00000E000000}" name="Avr"/>
    <tableColumn id="15" xr3:uid="{00000000-0010-0000-0000-00000F000000}" name="Mai"/>
    <tableColumn id="16" xr3:uid="{00000000-0010-0000-0000-000010000000}" name="Juin"/>
    <tableColumn id="17" xr3:uid="{00000000-0010-0000-0000-000011000000}" name="Juil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0"/>
  <sheetViews>
    <sheetView tabSelected="1" topLeftCell="A43" workbookViewId="0">
      <selection activeCell="C53" sqref="C53"/>
    </sheetView>
  </sheetViews>
  <sheetFormatPr baseColWidth="10" defaultColWidth="9.140625" defaultRowHeight="15" x14ac:dyDescent="0.25"/>
  <cols>
    <col min="1" max="1" width="15" customWidth="1"/>
    <col min="2" max="2" width="21.140625" customWidth="1"/>
    <col min="3" max="3" width="20.140625" customWidth="1"/>
    <col min="4" max="9" width="15" customWidth="1"/>
    <col min="10" max="10" width="14" customWidth="1"/>
    <col min="11" max="11" width="6.42578125" customWidth="1"/>
    <col min="12" max="12" width="9.28515625" customWidth="1"/>
    <col min="13" max="13" width="7.28515625" customWidth="1"/>
    <col min="14" max="14" width="8.85546875" customWidth="1"/>
    <col min="15" max="15" width="10.140625" customWidth="1"/>
    <col min="16" max="16" width="10.42578125" customWidth="1"/>
    <col min="17" max="17" width="8.85546875" customWidth="1"/>
  </cols>
  <sheetData>
    <row r="1" spans="1:17" ht="21" x14ac:dyDescent="0.25">
      <c r="A1" s="10" t="s">
        <v>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3" spans="1:17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</row>
    <row r="4" spans="1:17" x14ac:dyDescent="0.25">
      <c r="A4" s="6" t="s">
        <v>17</v>
      </c>
      <c r="B4" s="6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6">
        <v>3</v>
      </c>
      <c r="H4" s="6" t="s">
        <v>23</v>
      </c>
      <c r="I4" s="6" t="s">
        <v>24</v>
      </c>
      <c r="J4" s="6" t="s">
        <v>25</v>
      </c>
      <c r="K4" s="3"/>
      <c r="L4" s="3"/>
      <c r="M4" s="3"/>
      <c r="N4" s="3"/>
      <c r="O4" s="3"/>
      <c r="P4" s="3"/>
      <c r="Q4" s="3"/>
    </row>
    <row r="5" spans="1:17" x14ac:dyDescent="0.25">
      <c r="A5" s="6" t="s">
        <v>17</v>
      </c>
      <c r="B5" s="6" t="s">
        <v>26</v>
      </c>
      <c r="C5" s="6" t="s">
        <v>27</v>
      </c>
      <c r="D5" s="6" t="s">
        <v>28</v>
      </c>
      <c r="E5" s="6" t="s">
        <v>29</v>
      </c>
      <c r="F5" s="6" t="s">
        <v>30</v>
      </c>
      <c r="G5" s="6">
        <v>3</v>
      </c>
      <c r="H5" s="6" t="s">
        <v>31</v>
      </c>
      <c r="I5" s="6" t="s">
        <v>32</v>
      </c>
      <c r="J5" s="6"/>
      <c r="K5" s="3"/>
      <c r="L5" s="3"/>
      <c r="M5" s="3"/>
      <c r="N5" s="3"/>
      <c r="O5" s="3"/>
      <c r="P5" s="3"/>
      <c r="Q5" s="3"/>
    </row>
    <row r="6" spans="1:17" x14ac:dyDescent="0.25">
      <c r="A6" s="7" t="s">
        <v>33</v>
      </c>
      <c r="B6" s="7" t="s">
        <v>34</v>
      </c>
      <c r="C6" s="7" t="s">
        <v>35</v>
      </c>
      <c r="D6" s="7" t="s">
        <v>36</v>
      </c>
      <c r="E6" s="7" t="s">
        <v>37</v>
      </c>
      <c r="F6" s="7" t="s">
        <v>38</v>
      </c>
      <c r="G6" s="7">
        <v>4</v>
      </c>
      <c r="H6" s="7" t="s">
        <v>23</v>
      </c>
      <c r="I6" s="7" t="s">
        <v>24</v>
      </c>
      <c r="J6" s="7" t="s">
        <v>25</v>
      </c>
      <c r="K6" s="3"/>
      <c r="L6" s="3"/>
      <c r="M6" s="3"/>
      <c r="N6" s="3"/>
      <c r="O6" s="3"/>
      <c r="P6" s="3"/>
      <c r="Q6" s="3"/>
    </row>
    <row r="7" spans="1:17" x14ac:dyDescent="0.25">
      <c r="A7" s="7" t="s">
        <v>33</v>
      </c>
      <c r="B7" s="7" t="s">
        <v>39</v>
      </c>
      <c r="C7" s="7" t="s">
        <v>40</v>
      </c>
      <c r="D7" s="7" t="s">
        <v>41</v>
      </c>
      <c r="E7" s="7" t="s">
        <v>42</v>
      </c>
      <c r="F7" s="7" t="s">
        <v>43</v>
      </c>
      <c r="G7" s="7">
        <v>2</v>
      </c>
      <c r="H7" s="7" t="s">
        <v>23</v>
      </c>
      <c r="I7" s="7" t="s">
        <v>24</v>
      </c>
      <c r="J7" s="7"/>
      <c r="K7" s="3"/>
      <c r="L7" s="3"/>
      <c r="M7" s="3"/>
      <c r="N7" s="3"/>
      <c r="O7" s="3"/>
      <c r="P7" s="3"/>
      <c r="Q7" s="3"/>
    </row>
    <row r="8" spans="1:17" x14ac:dyDescent="0.25">
      <c r="A8" s="8" t="s">
        <v>44</v>
      </c>
      <c r="B8" s="8" t="s">
        <v>45</v>
      </c>
      <c r="C8" s="8" t="s">
        <v>46</v>
      </c>
      <c r="D8" s="8" t="s">
        <v>47</v>
      </c>
      <c r="E8" s="8" t="s">
        <v>48</v>
      </c>
      <c r="F8" s="8" t="s">
        <v>49</v>
      </c>
      <c r="G8" s="8">
        <v>8</v>
      </c>
      <c r="H8" s="8" t="s">
        <v>31</v>
      </c>
      <c r="I8" s="8" t="s">
        <v>24</v>
      </c>
      <c r="J8" s="8"/>
      <c r="K8" s="3"/>
      <c r="L8" s="3"/>
      <c r="M8" s="3"/>
      <c r="N8" s="3"/>
      <c r="O8" s="3"/>
      <c r="P8" s="3"/>
      <c r="Q8" s="3"/>
    </row>
    <row r="9" spans="1:17" x14ac:dyDescent="0.25">
      <c r="A9" s="8" t="s">
        <v>44</v>
      </c>
      <c r="B9" s="8" t="s">
        <v>50</v>
      </c>
      <c r="C9" s="8" t="s">
        <v>51</v>
      </c>
      <c r="D9" s="8" t="s">
        <v>52</v>
      </c>
      <c r="E9" s="8" t="s">
        <v>53</v>
      </c>
      <c r="F9" s="8" t="s">
        <v>54</v>
      </c>
      <c r="G9" s="8">
        <v>21</v>
      </c>
      <c r="H9" s="8" t="s">
        <v>31</v>
      </c>
      <c r="I9" s="8" t="s">
        <v>32</v>
      </c>
      <c r="J9" s="8"/>
      <c r="K9" s="3"/>
      <c r="L9" s="3"/>
      <c r="M9" s="3"/>
      <c r="N9" s="3"/>
      <c r="O9" s="3"/>
      <c r="P9" s="3"/>
      <c r="Q9" s="3"/>
    </row>
    <row r="10" spans="1:17" x14ac:dyDescent="0.25">
      <c r="A10" s="9" t="s">
        <v>55</v>
      </c>
      <c r="B10" s="9" t="s">
        <v>56</v>
      </c>
      <c r="C10" s="9" t="s">
        <v>57</v>
      </c>
      <c r="D10" s="9" t="s">
        <v>58</v>
      </c>
      <c r="E10" s="9" t="s">
        <v>59</v>
      </c>
      <c r="F10" s="9" t="s">
        <v>60</v>
      </c>
      <c r="G10" s="9">
        <v>3</v>
      </c>
      <c r="H10" s="9" t="s">
        <v>61</v>
      </c>
      <c r="I10" s="9" t="s">
        <v>62</v>
      </c>
      <c r="J10" s="9"/>
      <c r="K10" s="3"/>
      <c r="L10" s="3"/>
      <c r="M10" s="3"/>
      <c r="N10" s="3"/>
      <c r="O10" s="3"/>
      <c r="P10" s="3"/>
      <c r="Q10" s="3"/>
    </row>
    <row r="11" spans="1:17" x14ac:dyDescent="0.25">
      <c r="A11" s="9" t="s">
        <v>55</v>
      </c>
      <c r="B11" s="9" t="s">
        <v>63</v>
      </c>
      <c r="C11" s="9" t="s">
        <v>64</v>
      </c>
      <c r="D11" s="9" t="s">
        <v>65</v>
      </c>
      <c r="E11" s="9" t="s">
        <v>66</v>
      </c>
      <c r="F11" s="9" t="s">
        <v>67</v>
      </c>
      <c r="G11" s="9">
        <v>3</v>
      </c>
      <c r="H11" s="9" t="s">
        <v>61</v>
      </c>
      <c r="I11" s="9" t="s">
        <v>24</v>
      </c>
      <c r="J11" s="9"/>
      <c r="K11" s="3"/>
      <c r="L11" s="3"/>
      <c r="M11" s="3"/>
      <c r="N11" s="3"/>
      <c r="O11" s="3"/>
      <c r="P11" s="3"/>
      <c r="Q11" s="3"/>
    </row>
    <row r="12" spans="1:17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17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17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3"/>
      <c r="L14" s="3"/>
      <c r="M14" s="3"/>
      <c r="N14" s="3"/>
      <c r="O14" s="3"/>
      <c r="P14" s="3"/>
      <c r="Q14" s="3"/>
    </row>
    <row r="15" spans="1:17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1:17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1:17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</row>
    <row r="19" spans="1:17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3"/>
      <c r="L19" s="3"/>
      <c r="M19" s="3"/>
      <c r="N19" s="3"/>
      <c r="O19" s="3"/>
      <c r="P19" s="3"/>
      <c r="Q19" s="3"/>
    </row>
    <row r="20" spans="1:17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</row>
    <row r="21" spans="1:17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</row>
    <row r="23" spans="1:17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3"/>
      <c r="L24" s="3"/>
      <c r="M24" s="3"/>
      <c r="N24" s="3"/>
      <c r="O24" s="3"/>
      <c r="P24" s="3"/>
      <c r="Q24" s="3"/>
    </row>
    <row r="25" spans="1:17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</row>
    <row r="27" spans="1:17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</row>
    <row r="29" spans="1:17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3"/>
      <c r="L29" s="3"/>
      <c r="M29" s="3"/>
      <c r="N29" s="3"/>
      <c r="O29" s="3"/>
      <c r="P29" s="3"/>
      <c r="Q29" s="3"/>
    </row>
    <row r="30" spans="1:17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</row>
    <row r="31" spans="1:17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</row>
    <row r="33" spans="1:17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6" spans="1:17" ht="18.75" x14ac:dyDescent="0.3">
      <c r="A36" s="12" t="s">
        <v>68</v>
      </c>
      <c r="B36" s="11"/>
      <c r="C36" s="11"/>
      <c r="D36" s="11"/>
      <c r="E36" s="11"/>
    </row>
    <row r="37" spans="1:17" x14ac:dyDescent="0.25">
      <c r="B37" t="s">
        <v>23</v>
      </c>
      <c r="C37" t="s">
        <v>69</v>
      </c>
    </row>
    <row r="38" spans="1:17" x14ac:dyDescent="0.25">
      <c r="B38" t="s">
        <v>31</v>
      </c>
      <c r="C38" t="s">
        <v>70</v>
      </c>
    </row>
    <row r="39" spans="1:17" x14ac:dyDescent="0.25">
      <c r="B39" t="s">
        <v>71</v>
      </c>
      <c r="C39" t="s">
        <v>72</v>
      </c>
    </row>
    <row r="40" spans="1:17" ht="18.75" x14ac:dyDescent="0.3">
      <c r="A40" s="4" t="s">
        <v>73</v>
      </c>
      <c r="B40" t="s">
        <v>61</v>
      </c>
      <c r="C40" t="s">
        <v>74</v>
      </c>
    </row>
    <row r="41" spans="1:17" x14ac:dyDescent="0.25">
      <c r="A41" t="s">
        <v>23</v>
      </c>
      <c r="B41">
        <f>COUNTIF(H4:H33,"🟢")</f>
        <v>3</v>
      </c>
    </row>
    <row r="42" spans="1:17" x14ac:dyDescent="0.25">
      <c r="A42" t="s">
        <v>31</v>
      </c>
      <c r="B42">
        <f>COUNTIF(H4:H33,"🟡")</f>
        <v>3</v>
      </c>
    </row>
    <row r="43" spans="1:17" x14ac:dyDescent="0.25">
      <c r="A43" t="s">
        <v>71</v>
      </c>
      <c r="B43">
        <f>COUNTIF(H4:H33,"🔴")</f>
        <v>0</v>
      </c>
    </row>
    <row r="44" spans="1:17" x14ac:dyDescent="0.25">
      <c r="A44" t="s">
        <v>61</v>
      </c>
      <c r="B44">
        <f>COUNTIF(H4:H33,"⬜")</f>
        <v>2</v>
      </c>
    </row>
    <row r="55" spans="1:2" ht="18.75" x14ac:dyDescent="0.3">
      <c r="A55" s="4" t="s">
        <v>75</v>
      </c>
    </row>
    <row r="56" spans="1:2" x14ac:dyDescent="0.25">
      <c r="A56" s="14" t="s">
        <v>17</v>
      </c>
      <c r="B56" s="14">
        <f>COUNTIF(A4:A33,"Conception")</f>
        <v>2</v>
      </c>
    </row>
    <row r="57" spans="1:2" x14ac:dyDescent="0.25">
      <c r="A57" s="14" t="s">
        <v>33</v>
      </c>
      <c r="B57" s="14">
        <f>COUNTIF(A4:A33,"Préparation")</f>
        <v>2</v>
      </c>
    </row>
    <row r="58" spans="1:2" x14ac:dyDescent="0.25">
      <c r="A58" s="14" t="s">
        <v>44</v>
      </c>
      <c r="B58" s="14">
        <f>COUNTIF(A4:A33,"Exécution")</f>
        <v>2</v>
      </c>
    </row>
    <row r="59" spans="1:2" x14ac:dyDescent="0.25">
      <c r="A59" s="14" t="s">
        <v>55</v>
      </c>
      <c r="B59" s="14">
        <f>COUNTIF(A4:A33,"Clôture")</f>
        <v>2</v>
      </c>
    </row>
    <row r="60" spans="1:2" x14ac:dyDescent="0.25">
      <c r="A60" s="14"/>
      <c r="B60" s="14"/>
    </row>
  </sheetData>
  <mergeCells count="2">
    <mergeCell ref="A1:Q1"/>
    <mergeCell ref="A36:E36"/>
  </mergeCells>
  <pageMargins left="0.75" right="0.75" top="1" bottom="1" header="0.5" footer="0.5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"/>
  <sheetViews>
    <sheetView workbookViewId="0"/>
  </sheetViews>
  <sheetFormatPr baseColWidth="10" defaultColWidth="9.140625" defaultRowHeight="15" x14ac:dyDescent="0.25"/>
  <sheetData>
    <row r="1" spans="1:8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7</v>
      </c>
      <c r="H1" s="5" t="s">
        <v>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sqref="A1:D1"/>
    </sheetView>
  </sheetViews>
  <sheetFormatPr baseColWidth="10" defaultColWidth="9.140625" defaultRowHeight="15" x14ac:dyDescent="0.25"/>
  <sheetData>
    <row r="1" spans="1:6" ht="21" x14ac:dyDescent="0.35">
      <c r="A1" s="13" t="s">
        <v>76</v>
      </c>
      <c r="B1" s="11"/>
      <c r="C1" s="11"/>
      <c r="D1" s="11"/>
    </row>
    <row r="2" spans="1:6" x14ac:dyDescent="0.25">
      <c r="A2" t="s">
        <v>0</v>
      </c>
      <c r="B2" t="s">
        <v>77</v>
      </c>
      <c r="C2" t="s">
        <v>78</v>
      </c>
      <c r="D2" t="s">
        <v>79</v>
      </c>
      <c r="E2" t="s">
        <v>80</v>
      </c>
      <c r="F2" t="s">
        <v>81</v>
      </c>
    </row>
    <row r="3" spans="1:6" x14ac:dyDescent="0.25">
      <c r="A3" t="s">
        <v>17</v>
      </c>
      <c r="B3">
        <v>1</v>
      </c>
      <c r="C3">
        <v>1</v>
      </c>
      <c r="D3">
        <v>0</v>
      </c>
      <c r="E3">
        <v>2</v>
      </c>
      <c r="F3">
        <v>50</v>
      </c>
    </row>
    <row r="4" spans="1:6" x14ac:dyDescent="0.25">
      <c r="A4" t="s">
        <v>33</v>
      </c>
      <c r="B4">
        <v>2</v>
      </c>
      <c r="C4">
        <v>0</v>
      </c>
      <c r="D4">
        <v>0</v>
      </c>
      <c r="E4">
        <v>2</v>
      </c>
      <c r="F4">
        <v>100</v>
      </c>
    </row>
    <row r="5" spans="1:6" x14ac:dyDescent="0.25">
      <c r="A5" t="s">
        <v>44</v>
      </c>
      <c r="B5">
        <v>0</v>
      </c>
      <c r="C5">
        <v>2</v>
      </c>
      <c r="D5">
        <v>0</v>
      </c>
      <c r="E5">
        <v>2</v>
      </c>
      <c r="F5">
        <v>0</v>
      </c>
    </row>
    <row r="6" spans="1:6" x14ac:dyDescent="0.25">
      <c r="A6" t="s">
        <v>55</v>
      </c>
      <c r="B6">
        <v>0</v>
      </c>
      <c r="C6">
        <v>0</v>
      </c>
      <c r="D6">
        <v>2</v>
      </c>
      <c r="E6">
        <v>2</v>
      </c>
      <c r="F6">
        <v>0</v>
      </c>
    </row>
    <row r="9" spans="1:6" x14ac:dyDescent="0.25">
      <c r="A9" t="s">
        <v>82</v>
      </c>
    </row>
    <row r="10" spans="1:6" x14ac:dyDescent="0.25">
      <c r="A10" t="s">
        <v>83</v>
      </c>
      <c r="B10">
        <v>3</v>
      </c>
    </row>
    <row r="11" spans="1:6" x14ac:dyDescent="0.25">
      <c r="A11" t="s">
        <v>70</v>
      </c>
      <c r="B11">
        <v>3</v>
      </c>
    </row>
    <row r="12" spans="1:6" x14ac:dyDescent="0.25">
      <c r="A12" t="s">
        <v>84</v>
      </c>
      <c r="B12">
        <v>2</v>
      </c>
    </row>
  </sheetData>
  <mergeCells count="1">
    <mergeCell ref="A1:D1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Plan Projet Visuel</vt:lpstr>
      <vt:lpstr>SYNTHÈSE</vt:lpstr>
      <vt:lpstr>SYNTHÈSE VISUELLE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2025-06-19T21:12:24Z</dcterms:created>
  <dcterms:modified xsi:type="dcterms:W3CDTF">2025-06-19T23:50:10Z</dcterms:modified>
</cp:coreProperties>
</file>