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cb2f3e02999402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384ad596cae6454c"/>
    <x:sheet xmlns:r="http://schemas.openxmlformats.org/officeDocument/2006/relationships" name="Debts" sheetId="2" r:id="R96642dcc3be948d4"/>
    <x:sheet xmlns:r="http://schemas.openxmlformats.org/officeDocument/2006/relationships" name="Scenarios" sheetId="3" r:id="R6194238028c04060"/>
    <x:sheet xmlns:r="http://schemas.openxmlformats.org/officeDocument/2006/relationships" name="Avalanche_Engine" sheetId="4" r:id="R8fdd56c73fc747c5"/>
    <x:sheet xmlns:r="http://schemas.openxmlformats.org/officeDocument/2006/relationships" name="Snowball_Comparison" sheetId="5" r:id="Rd4c52cf2e108455a"/>
    <x:sheet xmlns:r="http://schemas.openxmlformats.org/officeDocument/2006/relationships" name="Guide" sheetId="6" r:id="Re597badfc5df483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#,##0 &quot;CAD&quot;"/>
    <x:numFmt numFmtId="201" formatCode="0.00%"/>
    <x:numFmt numFmtId="202" formatCode="0.0%"/>
    <x:numFmt numFmtId="203" formatCode="mmm yyyy"/>
    <x:numFmt numFmtId="204" formatCode="0.0"/>
    <x:numFmt numFmtId="205" formatCode="0"/>
  </x:numFmts>
  <x:fonts count="10">
    <x:font>
      <x:sz val="11"/>
      <x:name val="Carlito"/>
    </x:font>
    <x:font>
      <x:sz val="10"/>
      <x:color rgb="111827"/>
      <x:name val="Aptos"/>
    </x:font>
    <x:font>
      <x:b/>
      <x:sz val="18"/>
      <x:color rgb="FFFFFF"/>
      <x:name val="Aptos"/>
    </x:font>
    <x:font>
      <x:i/>
      <x:sz val="10"/>
      <x:color rgb="0F172A"/>
      <x:name val="Aptos"/>
    </x:font>
    <x:font>
      <x:b/>
      <x:sz val="9"/>
      <x:color rgb="FFFFFF"/>
      <x:name val="Aptos"/>
    </x:font>
    <x:font>
      <x:b/>
      <x:sz val="13"/>
      <x:color rgb="0F172A"/>
      <x:name val="Aptos"/>
    </x:font>
    <x:font>
      <x:b/>
      <x:sz val="12"/>
      <x:color rgb="FFFFFF"/>
      <x:name val="Aptos"/>
    </x:font>
    <x:font>
      <x:b/>
      <x:sz val="10"/>
      <x:color rgb="0F172A"/>
      <x:name val="Aptos"/>
    </x:font>
    <x:font>
      <x:b/>
      <x:sz val="10"/>
      <x:color rgb="FFFFFF"/>
      <x:name val="Aptos"/>
    </x:font>
    <x:font>
      <x:b/>
      <x:sz val="16"/>
      <x:color rgb="FFFFFF"/>
      <x:name val="Aptos"/>
    </x:font>
  </x:fonts>
  <x:fills count="13">
    <x:fill>
      <x:patternFill patternType="none"/>
    </x:fill>
    <x:fill>
      <x:patternFill patternType="gray125"/>
    </x:fill>
    <x:fill>
      <x:patternFill patternType="solid">
        <x:fgColor rgb="102A43"/>
      </x:patternFill>
    </x:fill>
    <x:fill>
      <x:patternFill patternType="solid">
        <x:fgColor rgb="E0F2FE"/>
      </x:patternFill>
    </x:fill>
    <x:fill>
      <x:patternFill patternType="solid">
        <x:fgColor rgb="111827"/>
      </x:patternFill>
    </x:fill>
    <x:fill>
      <x:patternFill patternType="solid">
        <x:fgColor rgb="F8FAFC"/>
      </x:patternFill>
    </x:fill>
    <x:fill>
      <x:patternFill patternType="solid">
        <x:fgColor rgb="1D4ED8"/>
      </x:patternFill>
    </x:fill>
    <x:fill>
      <x:patternFill patternType="solid">
        <x:fgColor rgb="7C3AED"/>
      </x:patternFill>
    </x:fill>
    <x:fill>
      <x:patternFill patternType="solid">
        <x:fgColor rgb="10B981"/>
      </x:patternFill>
    </x:fill>
    <x:fill>
      <x:patternFill patternType="solid">
        <x:fgColor rgb="DBEAFE"/>
      </x:patternFill>
    </x:fill>
    <x:fill>
      <x:patternFill patternType="solid">
        <x:fgColor rgb="EDE9FE"/>
      </x:patternFill>
    </x:fill>
    <x:fill>
      <x:patternFill patternType="solid">
        <x:fgColor rgb="D1FAE5"/>
      </x:patternFill>
    </x:fill>
    <x:fill>
      <x:patternFill patternType="solid">
        <x:fgColor rgb="0F766E"/>
      </x:patternFill>
    </x:fill>
  </x:fills>
  <x:borders count="2">
    <x:border/>
    <x:border/>
  </x:borders>
  <x:cellStyleXfs count="1">
    <x:xf numFmtId="0" fontId="0" fillId="0" borderId="0"/>
  </x:cellStyleXfs>
  <x:cellXfs count="92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0" borderId="0" xfId="0" applyNumberFormat="1" applyFont="1" applyFill="1" applyBorder="1" applyAlignment="1">
      <x:alignment vertical="center" wrapText="1"/>
    </x:xf>
    <x:xf numFmtId="0" fontId="1" fillId="0" borderId="1" xfId="0" applyNumberFormat="1" applyFont="1" applyFill="1" applyBorder="1" applyAlignment="1">
      <x:alignment vertical="center" wrapText="1"/>
    </x:xf>
    <x:xf numFmtId="0" fontId="1" fillId="2" borderId="0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1" fillId="3" borderId="0" xfId="0" applyNumberFormat="1" applyFont="1" applyFill="1" applyBorder="1" applyAlignment="1">
      <x:alignment vertical="center" wrapText="1"/>
    </x:xf>
    <x:xf numFmtId="0" fontId="3" fillId="3" borderId="0" xfId="0" applyNumberFormat="1" applyFont="1" applyFill="1" applyBorder="1" applyAlignment="1">
      <x:alignment vertic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1" fillId="3" borderId="1" xfId="0" applyNumberFormat="1" applyFont="1" applyFill="1" applyBorder="1" applyAlignment="1">
      <x:alignment vertical="center" wrapText="1"/>
    </x:xf>
    <x:xf numFmtId="0" fontId="3" fillId="3" borderId="1" xfId="0" applyNumberFormat="1" applyFont="1" applyFill="1" applyBorder="1" applyAlignment="1">
      <x:alignment vertic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1" fillId="4" borderId="0" xfId="0" applyNumberFormat="1" applyFont="1" applyFill="1" applyBorder="1" applyAlignment="1">
      <x:alignment vertical="center" wrapText="1"/>
    </x:xf>
    <x:xf numFmtId="0" fontId="4" fillId="4" borderId="0" xfId="0" applyNumberFormat="1" applyFont="1" applyFill="1" applyBorder="1" applyAlignment="1">
      <x:alignment vertic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1" fillId="4" borderId="1" xfId="0" applyNumberFormat="1" applyFont="1" applyFill="1" applyBorder="1" applyAlignment="1">
      <x:alignment vertical="center" wrapText="1"/>
    </x:xf>
    <x:xf numFmtId="0" fontId="4" fillId="4" borderId="1" xfId="0" applyNumberFormat="1" applyFont="1" applyFill="1" applyBorder="1" applyAlignment="1">
      <x:alignment vertic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0" fontId="1" fillId="5" borderId="0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vertical="center" wrapText="1"/>
    </x:xf>
    <x:xf numFmtId="0" fontId="5" fillId="5" borderId="1" xfId="0" applyNumberFormat="1" applyFont="1" applyFill="1" applyBorder="1" applyAlignment="1">
      <x:alignment vertical="center"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0" fontId="1" fillId="6" borderId="0" xfId="0" applyNumberFormat="1" applyFont="1" applyFill="1" applyBorder="1" applyAlignment="1">
      <x:alignment vertical="center" wrapText="1"/>
    </x:xf>
    <x:xf numFmtId="0" fontId="6" fillId="6" borderId="0" xfId="0" applyNumberFormat="1" applyFont="1" applyFill="1" applyBorder="1" applyAlignment="1">
      <x:alignment vertical="center" wrapText="1"/>
    </x:xf>
    <x:xf numFmtId="0" fontId="6" fillId="6" borderId="0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vertical="center" wrapText="1"/>
    </x:xf>
    <x:xf numFmtId="0" fontId="6" fillId="6" borderId="1" xfId="0" applyNumberFormat="1" applyFont="1" applyFill="1" applyBorder="1" applyAlignment="1">
      <x:alignment vertical="center" wrapText="1"/>
    </x:xf>
    <x:xf numFmtId="0" fontId="6" fillId="6" borderId="1" xfId="0" applyNumberFormat="1" applyFont="1" applyFill="1" applyBorder="1" applyAlignment="1">
      <x:alignment horizontal="center" vertical="center" wrapText="1"/>
    </x:xf>
    <x:xf numFmtId="0" fontId="1" fillId="7" borderId="0" xfId="0" applyNumberFormat="1" applyFont="1" applyFill="1" applyBorder="1" applyAlignment="1">
      <x:alignment vertical="center" wrapText="1"/>
    </x:xf>
    <x:xf numFmtId="0" fontId="6" fillId="7" borderId="0" xfId="0" applyNumberFormat="1" applyFont="1" applyFill="1" applyBorder="1" applyAlignment="1">
      <x:alignment vertical="center" wrapText="1"/>
    </x:xf>
    <x:xf numFmtId="0" fontId="6" fillId="7" borderId="0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 applyAlignment="1">
      <x:alignment vertical="center" wrapText="1"/>
    </x:xf>
    <x:xf numFmtId="0" fontId="6" fillId="7" borderId="1" xfId="0" applyNumberFormat="1" applyFont="1" applyFill="1" applyBorder="1" applyAlignment="1">
      <x:alignment vertical="center" wrapText="1"/>
    </x:xf>
    <x:xf numFmtId="0" fontId="6" fillId="7" borderId="1" xfId="0" applyNumberFormat="1" applyFont="1" applyFill="1" applyBorder="1" applyAlignment="1">
      <x:alignment horizontal="center" vertical="center" wrapText="1"/>
    </x:xf>
    <x:xf numFmtId="0" fontId="1" fillId="8" borderId="0" xfId="0" applyNumberFormat="1" applyFont="1" applyFill="1" applyBorder="1" applyAlignment="1">
      <x:alignment vertical="center" wrapText="1"/>
    </x:xf>
    <x:xf numFmtId="0" fontId="6" fillId="8" borderId="0" xfId="0" applyNumberFormat="1" applyFont="1" applyFill="1" applyBorder="1" applyAlignment="1">
      <x:alignment vertical="center" wrapText="1"/>
    </x:xf>
    <x:xf numFmtId="0" fontId="6" fillId="8" borderId="0" xfId="0" applyNumberFormat="1" applyFont="1" applyFill="1" applyBorder="1" applyAlignment="1">
      <x:alignment horizontal="center" vertical="center" wrapText="1"/>
    </x:xf>
    <x:xf numFmtId="0" fontId="1" fillId="8" borderId="1" xfId="0" applyNumberFormat="1" applyFont="1" applyFill="1" applyBorder="1" applyAlignment="1">
      <x:alignment vertical="center" wrapText="1"/>
    </x:xf>
    <x:xf numFmtId="0" fontId="6" fillId="8" borderId="1" xfId="0" applyNumberFormat="1" applyFont="1" applyFill="1" applyBorder="1" applyAlignment="1">
      <x:alignment vertical="center" wrapText="1"/>
    </x:xf>
    <x:xf numFmtId="0" fontId="6" fillId="8" borderId="1" xfId="0" applyNumberFormat="1" applyFont="1" applyFill="1" applyBorder="1" applyAlignment="1">
      <x:alignment horizontal="center" vertical="center" wrapText="1"/>
    </x:xf>
    <x:xf numFmtId="0" fontId="1" fillId="9" borderId="0" xfId="0" applyNumberFormat="1" applyFont="1" applyFill="1" applyBorder="1" applyAlignment="1">
      <x:alignment vertical="center" wrapText="1"/>
    </x:xf>
    <x:xf numFmtId="0" fontId="7" fillId="9" borderId="0" xfId="0" applyNumberFormat="1" applyFont="1" applyFill="1" applyBorder="1" applyAlignment="1">
      <x:alignment vertical="center" wrapText="1"/>
    </x:xf>
    <x:xf numFmtId="0" fontId="1" fillId="9" borderId="1" xfId="0" applyNumberFormat="1" applyFont="1" applyFill="1" applyBorder="1" applyAlignment="1">
      <x:alignment vertical="center" wrapText="1"/>
    </x:xf>
    <x:xf numFmtId="0" fontId="7" fillId="9" borderId="1" xfId="0" applyNumberFormat="1" applyFont="1" applyFill="1" applyBorder="1" applyAlignment="1">
      <x:alignment vertical="center" wrapText="1"/>
    </x:xf>
    <x:xf numFmtId="0" fontId="1" fillId="10" borderId="0" xfId="0" applyNumberFormat="1" applyFont="1" applyFill="1" applyBorder="1" applyAlignment="1">
      <x:alignment vertical="center" wrapText="1"/>
    </x:xf>
    <x:xf numFmtId="0" fontId="7" fillId="10" borderId="0" xfId="0" applyNumberFormat="1" applyFont="1" applyFill="1" applyBorder="1" applyAlignment="1">
      <x:alignment vertical="center" wrapText="1"/>
    </x:xf>
    <x:xf numFmtId="0" fontId="1" fillId="10" borderId="1" xfId="0" applyNumberFormat="1" applyFont="1" applyFill="1" applyBorder="1" applyAlignment="1">
      <x:alignment vertical="center" wrapText="1"/>
    </x:xf>
    <x:xf numFmtId="0" fontId="7" fillId="10" borderId="1" xfId="0" applyNumberFormat="1" applyFont="1" applyFill="1" applyBorder="1" applyAlignment="1">
      <x:alignment vertical="center" wrapText="1"/>
    </x:xf>
    <x:xf numFmtId="0" fontId="1" fillId="11" borderId="0" xfId="0" applyNumberFormat="1" applyFont="1" applyFill="1" applyBorder="1" applyAlignment="1">
      <x:alignment vertical="center" wrapText="1"/>
    </x:xf>
    <x:xf numFmtId="0" fontId="7" fillId="11" borderId="0" xfId="0" applyNumberFormat="1" applyFont="1" applyFill="1" applyBorder="1" applyAlignment="1">
      <x:alignment vertical="center" wrapText="1"/>
    </x:xf>
    <x:xf numFmtId="0" fontId="1" fillId="11" borderId="1" xfId="0" applyNumberFormat="1" applyFont="1" applyFill="1" applyBorder="1" applyAlignment="1">
      <x:alignment vertical="center" wrapText="1"/>
    </x:xf>
    <x:xf numFmtId="0" fontId="7" fillId="11" borderId="1" xfId="0" applyNumberFormat="1" applyFont="1" applyFill="1" applyBorder="1" applyAlignment="1">
      <x:alignment vertical="center" wrapText="1"/>
    </x:xf>
    <x:xf numFmtId="0" fontId="8" fillId="2" borderId="0" xfId="0" applyNumberFormat="1" applyFont="1" applyFill="1" applyBorder="1" applyAlignment="1">
      <x:alignment vertical="center" wrapText="1"/>
    </x:xf>
    <x:xf numFmtId="0" fontId="8" fillId="2" borderId="0" xfId="0" applyNumberFormat="1" applyFont="1" applyFill="1" applyBorder="1" applyAlignment="1">
      <x:alignment horizontal="center" vertical="center" wrapText="1"/>
    </x:xf>
    <x:xf numFmtId="0" fontId="8" fillId="2" borderId="1" xfId="0" applyNumberFormat="1" applyFont="1" applyFill="1" applyBorder="1" applyAlignment="1">
      <x:alignment vertical="center" wrapText="1"/>
    </x:xf>
    <x:xf numFmtId="0" fontId="8" fillId="2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 applyAlignment="1">
      <x:alignment vertical="center" wrapText="1"/>
    </x:xf>
    <x:xf numFmtId="0" fontId="9" fillId="2" borderId="0" xfId="0" applyNumberFormat="1" applyFont="1" applyFill="1" applyBorder="1" applyAlignment="1">
      <x:alignment horizontal="center" vertical="center" wrapText="1"/>
    </x:xf>
    <x:xf numFmtId="0" fontId="9" fillId="2" borderId="1" xfId="0" applyNumberFormat="1" applyFont="1" applyFill="1" applyBorder="1" applyAlignment="1">
      <x:alignment vertical="center" wrapText="1"/>
    </x:xf>
    <x:xf numFmtId="0" fontId="9" fillId="2" borderId="1" xfId="0" applyNumberFormat="1" applyFont="1" applyFill="1" applyBorder="1" applyAlignment="1">
      <x:alignment horizontal="center" vertical="center" wrapText="1"/>
    </x:xf>
    <x:xf numFmtId="200" fontId="1" fillId="0" borderId="0" xfId="0" applyNumberFormat="1" applyFont="1" applyFill="1" applyBorder="1" applyAlignment="1">
      <x:alignment vertical="center" wrapText="1"/>
    </x:xf>
    <x:xf numFmtId="200" fontId="1" fillId="0" borderId="1" xfId="0" applyNumberFormat="1" applyFont="1" applyFill="1" applyBorder="1" applyAlignment="1">
      <x:alignment vertical="center" wrapText="1"/>
    </x:xf>
    <x:xf numFmtId="201" fontId="1" fillId="0" borderId="0" xfId="0" applyNumberFormat="1" applyFont="1" applyFill="1" applyBorder="1" applyAlignment="1">
      <x:alignment vertical="center" wrapText="1"/>
    </x:xf>
    <x:xf numFmtId="201" fontId="1" fillId="0" borderId="1" xfId="0" applyNumberFormat="1" applyFont="1" applyFill="1" applyBorder="1" applyAlignment="1">
      <x:alignment vertical="center" wrapText="1"/>
    </x:xf>
    <x:xf numFmtId="202" fontId="1" fillId="0" borderId="0" xfId="0" applyNumberFormat="1" applyFont="1" applyFill="1" applyBorder="1" applyAlignment="1">
      <x:alignment vertical="center" wrapText="1"/>
    </x:xf>
    <x:xf numFmtId="202" fontId="1" fillId="0" borderId="1" xfId="0" applyNumberFormat="1" applyFont="1" applyFill="1" applyBorder="1" applyAlignment="1">
      <x:alignment vertical="center" wrapText="1"/>
    </x:xf>
    <x:xf numFmtId="203" fontId="1" fillId="0" borderId="0" xfId="0" applyNumberFormat="1" applyFont="1" applyFill="1" applyBorder="1" applyAlignment="1">
      <x:alignment vertical="center" wrapText="1"/>
    </x:xf>
    <x:xf numFmtId="203" fontId="1" fillId="0" borderId="1" xfId="0" applyNumberFormat="1" applyFont="1" applyFill="1" applyBorder="1" applyAlignment="1">
      <x:alignment vertical="center" wrapText="1"/>
    </x:xf>
    <x:xf numFmtId="204" fontId="1" fillId="0" borderId="0" xfId="0" applyNumberFormat="1" applyFont="1" applyFill="1" applyBorder="1" applyAlignment="1">
      <x:alignment vertical="center" wrapText="1"/>
    </x:xf>
    <x:xf numFmtId="204" fontId="1" fillId="0" borderId="1" xfId="0" applyNumberFormat="1" applyFont="1" applyFill="1" applyBorder="1" applyAlignment="1">
      <x:alignment vertical="center" wrapText="1"/>
    </x:xf>
    <x:xf numFmtId="200" fontId="5" fillId="5" borderId="0" xfId="0" applyNumberFormat="1" applyFont="1" applyFill="1" applyBorder="1" applyAlignment="1">
      <x:alignment horizontal="center" vertical="center" wrapText="1"/>
    </x:xf>
    <x:xf numFmtId="200" fontId="5" fillId="5" borderId="1" xfId="0" applyNumberFormat="1" applyFont="1" applyFill="1" applyBorder="1" applyAlignment="1">
      <x:alignment horizontal="center" vertical="center" wrapText="1"/>
    </x:xf>
    <x:xf numFmtId="202" fontId="5" fillId="5" borderId="0" xfId="0" applyNumberFormat="1" applyFont="1" applyFill="1" applyBorder="1" applyAlignment="1">
      <x:alignment horizontal="center" vertical="center" wrapText="1"/>
    </x:xf>
    <x:xf numFmtId="202" fontId="5" fillId="5" borderId="1" xfId="0" applyNumberFormat="1" applyFont="1" applyFill="1" applyBorder="1" applyAlignment="1">
      <x:alignment horizontal="center" vertical="center" wrapText="1"/>
    </x:xf>
    <x:xf numFmtId="205" fontId="1" fillId="0" borderId="0" xfId="0" applyNumberFormat="1" applyFont="1" applyFill="1" applyBorder="1" applyAlignment="1">
      <x:alignment vertical="center" wrapText="1"/>
    </x:xf>
    <x:xf numFmtId="205" fontId="1" fillId="0" borderId="1" xfId="0" applyNumberFormat="1" applyFont="1" applyFill="1" applyBorder="1" applyAlignment="1">
      <x:alignment vertical="center" wrapText="1"/>
    </x:xf>
    <x:xf numFmtId="0" fontId="1" fillId="12" borderId="0" xfId="0" applyNumberFormat="1" applyFont="1" applyFill="1" applyBorder="1" applyAlignment="1">
      <x:alignment vertical="center" wrapText="1"/>
    </x:xf>
    <x:xf numFmtId="0" fontId="6" fillId="12" borderId="0" xfId="0" applyNumberFormat="1" applyFont="1" applyFill="1" applyBorder="1" applyAlignment="1">
      <x:alignment vertical="center" wrapText="1"/>
    </x:xf>
    <x:xf numFmtId="0" fontId="6" fillId="12" borderId="0" xfId="0" applyNumberFormat="1" applyFont="1" applyFill="1" applyBorder="1" applyAlignment="1">
      <x:alignment horizontal="center" vertical="center" wrapText="1"/>
    </x:xf>
    <x:xf numFmtId="0" fontId="1" fillId="12" borderId="1" xfId="0" applyNumberFormat="1" applyFont="1" applyFill="1" applyBorder="1" applyAlignment="1">
      <x:alignment vertical="center" wrapText="1"/>
    </x:xf>
    <x:xf numFmtId="0" fontId="6" fillId="12" borderId="1" xfId="0" applyNumberFormat="1" applyFont="1" applyFill="1" applyBorder="1" applyAlignment="1">
      <x:alignment vertical="center" wrapText="1"/>
    </x:xf>
    <x:xf numFmtId="0" fontId="6" fillId="12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49542a310024d16" /><Relationship Type="http://schemas.openxmlformats.org/officeDocument/2006/relationships/theme" Target="/xl/theme/theme1.xml" Id="R275290f4da1c4288" /><Relationship Type="http://schemas.openxmlformats.org/officeDocument/2006/relationships/sharedStrings" Target="/xl/sharedStrings.xml" Id="Rcd59a6e896874b87" /><Relationship Type="http://schemas.openxmlformats.org/officeDocument/2006/relationships/worksheet" Target="/xl/worksheets/sheet1.xml" Id="R384ad596cae6454c" /><Relationship Type="http://schemas.openxmlformats.org/officeDocument/2006/relationships/worksheet" Target="/xl/worksheets/sheet2.xml" Id="R96642dcc3be948d4" /><Relationship Type="http://schemas.openxmlformats.org/officeDocument/2006/relationships/worksheet" Target="/xl/worksheets/sheet3.xml" Id="R6194238028c04060" /><Relationship Type="http://schemas.openxmlformats.org/officeDocument/2006/relationships/worksheet" Target="/xl/worksheets/sheet4.xml" Id="R8fdd56c73fc747c5" /><Relationship Type="http://schemas.openxmlformats.org/officeDocument/2006/relationships/worksheet" Target="/xl/worksheets/sheet5.xml" Id="Rd4c52cf2e108455a" /><Relationship Type="http://schemas.openxmlformats.org/officeDocument/2006/relationships/worksheet" Target="/xl/worksheets/sheet6.xml" Id="Re597badfc5df483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1d118e7f77b4329" /><Relationship Type="http://schemas.openxmlformats.org/officeDocument/2006/relationships/chart" Target="/xl/drawings/charts/chart2.xml" Id="R1f51fd1edf31452c" /><Relationship Type="http://schemas.openxmlformats.org/officeDocument/2006/relationships/chart" Target="/xl/drawings/charts/chart3.xml" Id="R0c982c5cdabf43d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Dette restante — 12 mois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Date</c:v>
          </c:tx>
          <c:cat>
            <c:strRef>
              <c:f>'Dashboard'!$A$21:$A$32</c:f>
              <c:strCache>
                <c:ptCount val="0"/>
              </c:strCache>
            </c:strRef>
          </c:cat>
          <c:val>
            <c:numRef>
              <c:f>'Dashboard'!$B$21:$B$32</c:f>
              <c:numCache>
                <c:formatCode>mmm yyyy</c:formatCode>
                <c:ptCount val="0"/>
              </c:numCache>
            </c:numRef>
          </c:val>
          <c:smooth val="0"/>
        </c:ser>
        <c:ser>
          <c:idx val="1"/>
          <c:order val="1"/>
          <c:tx>
            <c:v>Dette fin</c:v>
          </c:tx>
          <c:cat>
            <c:strRef>
              <c:f>'Dashboard'!$A$21:$A$32</c:f>
              <c:strCache>
                <c:ptCount val="0"/>
              </c:strCache>
            </c:strRef>
          </c:cat>
          <c:val>
            <c:numRef>
              <c:f>'Dashboard'!$C$21:$C$32</c:f>
              <c:numCache>
                <c:formatCode>#,##0 "CAD"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Solde par dette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Solde actuel</c:v>
          </c:tx>
          <c:cat>
            <c:strRef>
              <c:f>'Dashboard'!$A$10:$A$15</c:f>
              <c:strCache>
                <c:ptCount val="0"/>
              </c:strCache>
            </c:strRef>
          </c:cat>
          <c:val>
            <c:numRef>
              <c:f>'Dashboard'!$B$10:$B$15</c:f>
              <c:numCache>
                <c:formatCode>#,##0 "CAD"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Comparatif des méthodes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Paiement mensuel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'Dashboard'!$I$10:$I$12</c:f>
              <c:numCache>
                <c:formatCode>#,##0 "CAD"</c:formatCode>
                <c:ptCount val="0"/>
              </c:numCache>
            </c:numRef>
          </c:val>
        </c:ser>
        <c:ser>
          <c:idx val="1"/>
          <c:order val="1"/>
          <c:tx>
            <c:v>Mois estimés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'Dashboard'!$J$10:$J$12</c:f>
              <c:numCache>
                <c:formatCode>0</c:formatCode>
                <c:ptCount val="0"/>
              </c:numCache>
            </c:numRef>
          </c:val>
        </c:ser>
        <c:ser>
          <c:idx val="2"/>
          <c:order val="2"/>
          <c:tx>
            <c:v>Années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'Dashboard'!$K$10:$K$12</c:f>
              <c:numCache>
                <c:formatCode>0.0</c:formatCode>
                <c:ptCount val="0"/>
              </c:numCache>
            </c:numRef>
          </c:val>
        </c:ser>
        <c:ser>
          <c:idx val="3"/>
          <c:order val="3"/>
          <c:tx>
            <c:v>Intérêts estimés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'Dashboard'!$L$10:$L$12</c:f>
              <c:numCache>
                <c:formatCode>#,##0 "CAD"</c:formatCode>
                <c:ptCount val="0"/>
              </c:numCache>
            </c:numRef>
          </c:val>
        </c:ser>
        <c:ser>
          <c:idx val="4"/>
          <c:order val="4"/>
          <c:tx>
            <c:v>Économie vs boule de neige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'Dashboard'!$M$10:$M$12</c:f>
              <c:numCache>
                <c:formatCode>#,##0 "CAD"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18</xdr:row>
      <xdr:rowOff>0</xdr:rowOff>
    </xdr:from>
    <xdr:to>
      <xdr:col>14</xdr:col>
      <xdr:colOff>0</xdr:colOff>
      <xdr:row>32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1d118e7f77b4329"/>
        </a:graphicData>
      </a:graphic>
    </xdr:graphicFrame>
    <xdr:clientData/>
  </xdr:twoCellAnchor>
  <xdr:twoCellAnchor>
    <xdr:from>
      <xdr:col>0</xdr:col>
      <xdr:colOff>0</xdr:colOff>
      <xdr:row>33</xdr:row>
      <xdr:rowOff>0</xdr:rowOff>
    </xdr:from>
    <xdr:to>
      <xdr:col>7</xdr:col>
      <xdr:colOff>0</xdr:colOff>
      <xdr:row>48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f51fd1edf31452c"/>
        </a:graphicData>
      </a:graphic>
    </xdr:graphicFrame>
    <xdr:clientData/>
  </xdr:twoCellAnchor>
  <xdr:twoCellAnchor>
    <xdr:from>
      <xdr:col>7</xdr:col>
      <xdr:colOff>0</xdr:colOff>
      <xdr:row>33</xdr:row>
      <xdr:rowOff>0</xdr:rowOff>
    </xdr:from>
    <xdr:to>
      <xdr:col>14</xdr:col>
      <xdr:colOff>0</xdr:colOff>
      <xdr:row>48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c982c5cdabf43dd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ebtTable" displayName="DebtTable" ref="A1:L7" headerRowCount="1">
  <x:tableColumns count="12">
    <x:tableColumn id="1" name="Nom de la dette"/>
    <x:tableColumn id="2" name="Type"/>
    <x:tableColumn id="3" name="Solde actuel"/>
    <x:tableColumn id="4" name="Taux annuel"/>
    <x:tableColumn id="5" name="Paiement minimum"/>
    <x:tableColumn id="6" name="Priorité Avalanche"/>
    <x:tableColumn id="7" name="Priorité Boule de neige"/>
    <x:tableColumn id="8" name="Niveau risque"/>
    <x:tableColumn id="9" name="Intérêt mensuel"/>
    <x:tableColumn id="10" name="Part dette"/>
    <x:tableColumn id="11" name="Paiement cible"/>
    <x:tableColumn id="12" name="Statut"/>
  </x:tableColumns>
  <x:tableStyleInfo name="TableStyleMedium2" showRowStripes="1"/>
</x:table>
</file>

<file path=xl/tables/table2.xml><?xml version="1.0" encoding="utf-8"?>
<x:table xmlns:x="http://schemas.openxmlformats.org/spreadsheetml/2006/main" id="2" name="AvalancheProjection" displayName="AvalancheProjection" ref="A1:I61" headerRowCount="1">
  <x:tableColumns count="9">
    <x:tableColumn id="1" name="Mois"/>
    <x:tableColumn id="2" name="Date"/>
    <x:tableColumn id="3" name="Dette départ"/>
    <x:tableColumn id="4" name="Paiement"/>
    <x:tableColumn id="5" name="Bonus"/>
    <x:tableColumn id="6" name="Intérêts estimés"/>
    <x:tableColumn id="7" name="Dette fin"/>
    <x:tableColumn id="8" name="Progression"/>
    <x:tableColumn id="9" name="Jalon"/>
  </x:tableColumns>
  <x:tableStyleInfo name="TableStyleMedium2" showRowStripes="1"/>
</x:table>
</file>

<file path=xl/tables/table3.xml><?xml version="1.0" encoding="utf-8"?>
<x:table xmlns:x="http://schemas.openxmlformats.org/spreadsheetml/2006/main" id="3" name="ComparisonTable" displayName="ComparisonTable" ref="A1:I4" headerRowCount="1">
  <x:tableColumns count="9">
    <x:tableColumn id="1" name="Méthode"/>
    <x:tableColumn id="2" name="Logique"/>
    <x:tableColumn id="3" name="Paiement mensuel"/>
    <x:tableColumn id="4" name="Dette initiale"/>
    <x:tableColumn id="5" name="Taux utilisé"/>
    <x:tableColumn id="6" name="Mois estimés"/>
    <x:tableColumn id="7" name="Années"/>
    <x:tableColumn id="8" name="Intérêts estimés"/>
    <x:tableColumn id="9" name="Économie vs boule de neig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e4d70bd8fe74692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fc17d98062a94f9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c40d90dd3ecf4f88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08ccf2b697564dcf" /></Relationships>
</file>

<file path=xl/worksheets/sheet1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5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24" hidden="0" customWidth="1"/>
  </x:cols>
  <x:sheetData>
    <x:row r="1" ht="108" hidden="0" customHeight="1">
      <x:c r="A1" s="10" t="str">
        <x:v>DEBT AVALANCHE COMMAND CENTER — CANADA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</x:row>
    <x:row r="2" ht="60" hidden="0" customHeight="1">
      <x:c r="A2" s="16" t="str">
        <x:v>Vue one-page pour réduire les dettes, visualiser les intérêts et accélérer la date de liberté financière.</x:v>
      </x:c>
      <x:c r="B2" s="16"/>
      <x:c r="C2" s="16"/>
      <x:c r="D2" s="16"/>
      <x:c r="E2" s="16"/>
      <x:c r="F2" s="16"/>
      <x:c r="G2" s="16"/>
      <x:c r="H2" s="16"/>
      <x:c r="I2" s="16"/>
      <x:c r="J2" s="16"/>
      <x:c r="K2" s="16"/>
      <x:c r="L2" s="16"/>
      <x:c r="M2" s="16"/>
      <x:c r="N2" s="16"/>
    </x:row>
    <x:row r="3" ht="15" hidden="0" customHeight="1">
      <x:c r="A3" s="6"/>
      <x:c r="B3" s="6"/>
      <x:c r="C3" s="6"/>
      <x:c r="D3" s="6"/>
      <x:c r="E3" s="6"/>
      <x:c r="F3" s="6"/>
      <x:c r="G3" s="6"/>
      <x:c r="H3" s="6"/>
      <x:c r="I3" s="6"/>
      <x:c r="J3" s="6"/>
      <x:c r="K3" s="6"/>
      <x:c r="L3" s="6"/>
      <x:c r="M3" s="6"/>
      <x:c r="N3" s="6"/>
    </x:row>
    <x:row r="4" ht="21.600000381469727" hidden="0" customHeight="1">
      <x:c r="A4" s="22" t="str">
        <x:v>Dette totale</x:v>
      </x:c>
      <x:c r="B4" s="22"/>
      <x:c r="C4" s="22" t="str">
        <x:v>Intérêts mensuels</x:v>
      </x:c>
      <x:c r="D4" s="22"/>
      <x:c r="E4" s="22" t="str">
        <x:v>Taux moyen pondéré</x:v>
      </x:c>
      <x:c r="F4" s="22"/>
      <x:c r="G4" s="22" t="str">
        <x:v>Paiement mensuel</x:v>
      </x:c>
      <x:c r="H4" s="22"/>
      <x:c r="I4" s="22" t="str">
        <x:v>Pression dette</x:v>
      </x:c>
      <x:c r="J4" s="22"/>
      <x:c r="K4" s="22" t="str">
        <x:v>Progression 12 mois</x:v>
      </x:c>
      <x:c r="L4" s="22"/>
      <x:c r="M4" s="22" t="str">
        <x:v>Date estimée libre</x:v>
      </x:c>
      <x:c r="N4" s="22"/>
    </x:row>
    <x:row r="5" ht="31.200000762939453" hidden="0" customHeight="1">
      <x:c r="A5" s="80" t="n">
        <x:f>SUM(Debts!$C$2:$C$7)</x:f>
        <x:v>44600</x:v>
      </x:c>
      <x:c r="B5" s="80"/>
      <x:c r="C5" s="80" t="n">
        <x:f>SUM(Debts!$I$2:$I$7)</x:f>
        <x:v>354.7108333333333</x:v>
      </x:c>
      <x:c r="D5" s="80"/>
      <x:c r="E5" s="82" t="n">
        <x:f>Scenarios!$B$11</x:f>
        <x:v>0.09543789237668163</x:v>
      </x:c>
      <x:c r="F5" s="28"/>
      <x:c r="G5" s="80" t="n">
        <x:f>Scenarios!$B$3</x:f>
        <x:v>1500</x:v>
      </x:c>
      <x:c r="H5" s="28"/>
      <x:c r="I5" s="82" t="n">
        <x:f>Scenarios!$B$10</x:f>
        <x:v>0.28846153846153844</x:v>
      </x:c>
      <x:c r="J5" s="82"/>
      <x:c r="K5" s="82" t="n">
        <x:f>Avalanche_Engine!H13</x:f>
        <x:v>0.3488983890777998</x:v>
      </x:c>
      <x:c r="L5" s="28"/>
      <x:c r="M5" s="28" t="str">
        <x:f>IFERROR(TEXT(INDEX(Avalanche_Engine!$B$2:$B$61,MATCH(0,Avalanche_Engine!$G$2:$G$61,0)),"mmmm yyyy"),"Au-delà de 60 mois")</x:f>
        <x:v>December 2028</x:v>
      </x:c>
      <x:c r="N5" s="28"/>
    </x:row>
    <x:row r="6" ht="15" hidden="0" customHeight="1">
      <x:c r="A6" s="6"/>
      <x:c r="B6" s="6"/>
      <x:c r="C6" s="6"/>
      <x:c r="D6" s="6"/>
      <x:c r="E6" s="6"/>
      <x:c r="F6" s="6"/>
      <x:c r="G6" s="6"/>
      <x:c r="H6" s="6"/>
      <x:c r="I6" s="6"/>
      <x:c r="J6" s="6"/>
      <x:c r="K6" s="6"/>
      <x:c r="L6" s="6"/>
      <x:c r="M6" s="6"/>
      <x:c r="N6" s="6"/>
    </x:row>
    <x:row r="7" ht="15" hidden="0" customHeight="1">
      <x:c r="A7" s="6"/>
      <x:c r="B7" s="6"/>
      <x:c r="C7" s="6"/>
      <x:c r="D7" s="6"/>
      <x:c r="E7" s="6"/>
      <x:c r="F7" s="6"/>
      <x:c r="G7" s="6"/>
      <x:c r="H7" s="6"/>
      <x:c r="I7" s="6"/>
      <x:c r="J7" s="6"/>
      <x:c r="K7" s="6"/>
      <x:c r="L7" s="6"/>
      <x:c r="M7" s="6"/>
      <x:c r="N7" s="6"/>
    </x:row>
    <x:row r="8" ht="43.20000076293945" hidden="0" customHeight="1">
      <x:c r="A8" s="34" t="str">
        <x:v>Heatmap des dettes canadiennes</x:v>
      </x:c>
      <x:c r="B8" s="34"/>
      <x:c r="C8" s="34"/>
      <x:c r="D8" s="34"/>
      <x:c r="E8" s="34"/>
      <x:c r="F8" s="34"/>
      <x:c r="G8" s="6"/>
      <x:c r="H8" s="40" t="str">
        <x:v>Comparatif Avalanche vs Boule de neige</x:v>
      </x:c>
      <x:c r="I8" s="40"/>
      <x:c r="J8" s="40"/>
      <x:c r="K8" s="40"/>
      <x:c r="L8" s="40"/>
      <x:c r="M8" s="40"/>
      <x:c r="N8" s="40"/>
    </x:row>
    <x:row r="9" ht="24" hidden="0" customHeight="1">
      <x:c r="A9" s="51" t="str">
        <x:f>Debts!A1</x:f>
        <x:v>Nom de la dette</x:v>
      </x:c>
      <x:c r="B9" s="51" t="str">
        <x:f>Debts!C1</x:f>
        <x:v>Solde actuel</x:v>
      </x:c>
      <x:c r="C9" s="51" t="str">
        <x:f>Debts!D1</x:f>
        <x:v>Taux annuel</x:v>
      </x:c>
      <x:c r="D9" s="51" t="str">
        <x:f>Debts!I1</x:f>
        <x:v>Intérêt mensuel</x:v>
      </x:c>
      <x:c r="E9" s="51" t="str">
        <x:f>Debts!H1</x:f>
        <x:v>Niveau risque</x:v>
      </x:c>
      <x:c r="F9" s="51" t="str">
        <x:f>Debts!K1</x:f>
        <x:v>Paiement cible</x:v>
      </x:c>
      <x:c r="G9" s="6"/>
      <x:c r="H9" s="55" t="str">
        <x:f>Snowball_Comparison!A1</x:f>
        <x:v>Méthode</x:v>
      </x:c>
      <x:c r="I9" s="55" t="str">
        <x:f>Snowball_Comparison!C1</x:f>
        <x:v>Paiement mensuel</x:v>
      </x:c>
      <x:c r="J9" s="55" t="str">
        <x:f>Snowball_Comparison!F1</x:f>
        <x:v>Mois estimés</x:v>
      </x:c>
      <x:c r="K9" s="55" t="str">
        <x:f>Snowball_Comparison!G1</x:f>
        <x:v>Années</x:v>
      </x:c>
      <x:c r="L9" s="55" t="str">
        <x:f>Snowball_Comparison!H1</x:f>
        <x:v>Intérêts estimés</x:v>
      </x:c>
      <x:c r="M9" s="55" t="str">
        <x:f>Snowball_Comparison!I1</x:f>
        <x:v>Économie vs boule de neige</x:v>
      </x:c>
      <x:c r="N9" s="55" t="str">
        <x:f>Snowball_Comparison!B1</x:f>
        <x:v>Logique</x:v>
      </x:c>
    </x:row>
    <x:row r="10" ht="15" hidden="0" customHeight="1">
      <x:c r="A10" s="6" t="str">
        <x:f>Debts!A2</x:f>
        <x:v>Carte Visa TD</x:v>
      </x:c>
      <x:c r="B10" s="70" t="n">
        <x:f>Debts!C2</x:f>
        <x:v>7500</x:v>
      </x:c>
      <x:c r="C10" s="72" t="n">
        <x:f>Debts!D2</x:f>
        <x:v>0.1999</x:v>
      </x:c>
      <x:c r="D10" s="70" t="n">
        <x:f>Debts!I2</x:f>
        <x:v>124.9375</x:v>
      </x:c>
      <x:c r="E10" s="6" t="str">
        <x:f>Debts!H2</x:f>
        <x:v>Critique</x:v>
      </x:c>
      <x:c r="F10" s="70" t="n">
        <x:f>Debts!K2</x:f>
        <x:v>520</x:v>
      </x:c>
      <x:c r="G10" s="6"/>
      <x:c r="H10" s="6" t="str">
        <x:f>Snowball_Comparison!A2</x:f>
        <x:v>Avalanche</x:v>
      </x:c>
      <x:c r="I10" s="70" t="n">
        <x:f>Snowball_Comparison!C2</x:f>
        <x:v>1500</x:v>
      </x:c>
      <x:c r="J10" s="84" t="n">
        <x:f>Snowball_Comparison!F2</x:f>
        <x:v>39</x:v>
      </x:c>
      <x:c r="K10" s="78" t="n">
        <x:f>Snowball_Comparison!G2</x:f>
        <x:v>3.25</x:v>
      </x:c>
      <x:c r="L10" s="70" t="n">
        <x:f>Snowball_Comparison!H2</x:f>
        <x:v>13900</x:v>
      </x:c>
      <x:c r="M10" s="70" t="n">
        <x:f>Snowball_Comparison!I2</x:f>
        <x:v>3000</x:v>
      </x:c>
      <x:c r="N10" s="6" t="str">
        <x:f>Snowball_Comparison!B2</x:f>
        <x:v>Taux le plus élevé en premier</x:v>
      </x:c>
    </x:row>
    <x:row r="11" ht="15" hidden="0" customHeight="1">
      <x:c r="A11" s="6" t="str">
        <x:f>Debts!A3</x:f>
        <x:v>Mastercard RBC</x:v>
      </x:c>
      <x:c r="B11" s="70" t="n">
        <x:f>Debts!C3</x:f>
        <x:v>3200</x:v>
      </x:c>
      <x:c r="C11" s="72" t="n">
        <x:f>Debts!D3</x:f>
        <x:v>0.1499</x:v>
      </x:c>
      <x:c r="D11" s="70" t="n">
        <x:f>Debts!I3</x:f>
        <x:v>39.973333333333336</x:v>
      </x:c>
      <x:c r="E11" s="6" t="str">
        <x:f>Debts!H3</x:f>
        <x:v>Élevé</x:v>
      </x:c>
      <x:c r="F11" s="70" t="n">
        <x:f>Debts!K3</x:f>
        <x:v>110</x:v>
      </x:c>
      <x:c r="G11" s="6"/>
      <x:c r="H11" s="6" t="str">
        <x:f>Snowball_Comparison!A3</x:f>
        <x:v>Boule de neige</x:v>
      </x:c>
      <x:c r="I11" s="70" t="n">
        <x:f>Snowball_Comparison!C3</x:f>
        <x:v>1500</x:v>
      </x:c>
      <x:c r="J11" s="84" t="n">
        <x:f>Snowball_Comparison!F3</x:f>
        <x:v>41</x:v>
      </x:c>
      <x:c r="K11" s="78" t="n">
        <x:f>Snowball_Comparison!G3</x:f>
        <x:v>3.4166666666666665</x:v>
      </x:c>
      <x:c r="L11" s="70" t="n">
        <x:f>Snowball_Comparison!H3</x:f>
        <x:v>16900</x:v>
      </x:c>
      <x:c r="M11" s="70" t="n">
        <x:f>Snowball_Comparison!I3</x:f>
        <x:v>0</x:v>
      </x:c>
      <x:c r="N11" s="6" t="str">
        <x:f>Snowball_Comparison!B3</x:f>
        <x:v>Petit solde en premier</x:v>
      </x:c>
    </x:row>
    <x:row r="12" ht="15" hidden="0" customHeight="1">
      <x:c r="A12" s="6" t="str">
        <x:f>Debts!A4</x:f>
        <x:v>Achat financé</x:v>
      </x:c>
      <x:c r="B12" s="70" t="n">
        <x:f>Debts!C4</x:f>
        <x:v>2400</x:v>
      </x:c>
      <x:c r="C12" s="72" t="n">
        <x:f>Debts!D4</x:f>
        <x:v>0.119</x:v>
      </x:c>
      <x:c r="D12" s="70" t="n">
        <x:f>Debts!I4</x:f>
        <x:v>23.799999999999997</x:v>
      </x:c>
      <x:c r="E12" s="6" t="str">
        <x:f>Debts!H4</x:f>
        <x:v>Élevé</x:v>
      </x:c>
      <x:c r="F12" s="70" t="n">
        <x:f>Debts!K4</x:f>
        <x:v>90</x:v>
      </x:c>
      <x:c r="G12" s="6"/>
      <x:c r="H12" s="6" t="str">
        <x:f>Snowball_Comparison!A4</x:f>
        <x:v>Hybride</x:v>
      </x:c>
      <x:c r="I12" s="70" t="n">
        <x:f>Snowball_Comparison!C4</x:f>
        <x:v>1500</x:v>
      </x:c>
      <x:c r="J12" s="84" t="n">
        <x:f>Snowball_Comparison!F4</x:f>
        <x:v>40</x:v>
      </x:c>
      <x:c r="K12" s="78" t="n">
        <x:f>Snowball_Comparison!G4</x:f>
        <x:v>3.3333333333333335</x:v>
      </x:c>
      <x:c r="L12" s="70" t="n">
        <x:f>Snowball_Comparison!H4</x:f>
        <x:v>15400</x:v>
      </x:c>
      <x:c r="M12" s="70" t="n">
        <x:f>Snowball_Comparison!I4</x:f>
        <x:v>1500</x:v>
      </x:c>
      <x:c r="N12" s="6" t="str">
        <x:f>Snowball_Comparison!B4</x:f>
        <x:v>Priorité taux + motivation</x:v>
      </x:c>
    </x:row>
    <x:row r="13" ht="15" hidden="0" customHeight="1">
      <x:c r="A13" s="6" t="str">
        <x:f>Debts!A5</x:f>
        <x:v>Marge de crédit CIBC</x:v>
      </x:c>
      <x:c r="B13" s="70" t="n">
        <x:f>Debts!C5</x:f>
        <x:v>12000</x:v>
      </x:c>
      <x:c r="C13" s="72" t="n">
        <x:f>Debts!D5</x:f>
        <x:v>0.085</x:v>
      </x:c>
      <x:c r="D13" s="70" t="n">
        <x:f>Debts!I5</x:f>
        <x:v>85.00000000000001</x:v>
      </x:c>
      <x:c r="E13" s="6" t="str">
        <x:f>Debts!H5</x:f>
        <x:v>Modéré</x:v>
      </x:c>
      <x:c r="F13" s="70" t="n">
        <x:f>Debts!K5</x:f>
        <x:v>260</x:v>
      </x:c>
      <x:c r="G13" s="6"/>
      <x:c r="H13" s="6"/>
      <x:c r="I13" s="6"/>
      <x:c r="J13" s="6"/>
      <x:c r="K13" s="6"/>
      <x:c r="L13" s="6"/>
      <x:c r="M13" s="6"/>
      <x:c r="N13" s="6"/>
    </x:row>
    <x:row r="14" ht="15" hidden="0" customHeight="1">
      <x:c r="A14" s="6" t="str">
        <x:f>Debts!A6</x:f>
        <x:v>Prêt auto</x:v>
      </x:c>
      <x:c r="B14" s="70" t="n">
        <x:f>Debts!C6</x:f>
        <x:v>18000</x:v>
      </x:c>
      <x:c r="C14" s="72" t="n">
        <x:f>Debts!D6</x:f>
        <x:v>0.054</x:v>
      </x:c>
      <x:c r="D14" s="70" t="n">
        <x:f>Debts!I6</x:f>
        <x:v>81</x:v>
      </x:c>
      <x:c r="E14" s="6" t="str">
        <x:f>Debts!H6</x:f>
        <x:v>Modéré</x:v>
      </x:c>
      <x:c r="F14" s="70" t="n">
        <x:f>Debts!K6</x:f>
        <x:v>420</x:v>
      </x:c>
      <x:c r="G14" s="6"/>
      <x:c r="H14" s="6"/>
      <x:c r="I14" s="6"/>
      <x:c r="J14" s="6"/>
      <x:c r="K14" s="6"/>
      <x:c r="L14" s="6"/>
      <x:c r="M14" s="6"/>
      <x:c r="N14" s="6"/>
    </x:row>
    <x:row r="15" ht="15" hidden="0" customHeight="1">
      <x:c r="A15" s="6" t="str">
        <x:f>Debts!A7</x:f>
        <x:v>Dette familiale</x:v>
      </x:c>
      <x:c r="B15" s="70" t="n">
        <x:f>Debts!C7</x:f>
        <x:v>1500</x:v>
      </x:c>
      <x:c r="C15" s="72" t="n">
        <x:f>Debts!D7</x:f>
        <x:v>0</x:v>
      </x:c>
      <x:c r="D15" s="70" t="n">
        <x:f>Debts!I7</x:f>
        <x:v>0</x:v>
      </x:c>
      <x:c r="E15" s="6" t="str">
        <x:f>Debts!H7</x:f>
        <x:v>Faible</x:v>
      </x:c>
      <x:c r="F15" s="70" t="n">
        <x:f>Debts!K7</x:f>
        <x:v>100</x:v>
      </x:c>
      <x:c r="G15" s="6"/>
      <x:c r="H15" s="6"/>
      <x:c r="I15" s="6"/>
      <x:c r="J15" s="6"/>
      <x:c r="K15" s="6"/>
      <x:c r="L15" s="6"/>
      <x:c r="M15" s="6"/>
      <x:c r="N15" s="6"/>
    </x:row>
    <x:row r="16" ht="15" hidden="0" customHeight="1">
      <x:c r="A16" s="6"/>
      <x:c r="B16" s="6"/>
      <x:c r="C16" s="6"/>
      <x:c r="D16" s="6"/>
      <x:c r="E16" s="6"/>
      <x:c r="F16" s="6"/>
      <x:c r="G16" s="6"/>
      <x:c r="H16" s="6"/>
      <x:c r="I16" s="6"/>
      <x:c r="J16" s="6"/>
      <x:c r="K16" s="6"/>
      <x:c r="L16" s="6"/>
      <x:c r="M16" s="6"/>
      <x:c r="N16" s="6"/>
    </x:row>
    <x:row r="17" ht="15" hidden="0" customHeight="1">
      <x:c r="A17" s="6"/>
      <x:c r="B17" s="6"/>
      <x:c r="C17" s="6"/>
      <x:c r="D17" s="6"/>
      <x:c r="E17" s="6"/>
      <x:c r="F17" s="6"/>
      <x:c r="G17" s="6"/>
      <x:c r="H17" s="6"/>
      <x:c r="I17" s="6"/>
      <x:c r="J17" s="6"/>
      <x:c r="K17" s="6"/>
      <x:c r="L17" s="6"/>
      <x:c r="M17" s="6"/>
      <x:c r="N17" s="6"/>
    </x:row>
    <x:row r="18" ht="57.599998474121094" hidden="0" customHeight="1">
      <x:c r="A18" s="46" t="str">
        <x:v>Projection mensuelle — dette restante et progression</x:v>
      </x:c>
      <x:c r="B18" s="46"/>
      <x:c r="C18" s="46"/>
      <x:c r="D18" s="46"/>
      <x:c r="E18" s="46"/>
      <x:c r="F18" s="46"/>
      <x:c r="G18" s="46"/>
      <x:c r="H18" s="46"/>
      <x:c r="I18" s="46"/>
      <x:c r="J18" s="46"/>
      <x:c r="K18" s="46"/>
      <x:c r="L18" s="46"/>
      <x:c r="M18" s="46"/>
      <x:c r="N18" s="46"/>
    </x:row>
    <x:row r="19" ht="15" hidden="0" customHeight="1">
      <x:c r="A19" s="6"/>
      <x:c r="B19" s="6"/>
      <x:c r="C19" s="6"/>
      <x:c r="D19" s="6"/>
      <x:c r="E19" s="6"/>
      <x:c r="F19" s="6"/>
      <x:c r="G19" s="6"/>
      <x:c r="H19" s="6"/>
      <x:c r="I19" s="6"/>
      <x:c r="J19" s="6"/>
      <x:c r="K19" s="6"/>
      <x:c r="L19" s="6"/>
      <x:c r="M19" s="6"/>
      <x:c r="N19" s="6"/>
    </x:row>
    <x:row r="20" ht="15" hidden="0" customHeight="1">
      <x:c r="A20" s="59" t="str">
        <x:v>Mois</x:v>
      </x:c>
      <x:c r="B20" s="59" t="str">
        <x:v>Date</x:v>
      </x:c>
      <x:c r="C20" s="59" t="str">
        <x:v>Dette fin</x:v>
      </x:c>
      <x:c r="D20" s="59" t="str">
        <x:v>Progression</x:v>
      </x:c>
      <x:c r="E20" s="6"/>
      <x:c r="F20" s="6"/>
      <x:c r="G20" s="6"/>
      <x:c r="H20" s="6"/>
      <x:c r="I20" s="6"/>
      <x:c r="J20" s="6"/>
      <x:c r="K20" s="6"/>
      <x:c r="L20" s="6"/>
      <x:c r="M20" s="6"/>
      <x:c r="N20" s="6"/>
    </x:row>
    <x:row r="21" ht="15" hidden="0" customHeight="1">
      <x:c r="A21" s="6" t="n">
        <x:v>1</x:v>
      </x:c>
      <x:c r="B21" s="76" t="n">
        <x:f>Avalanche_Engine!B2</x:f>
        <x:v>46151</x:v>
      </x:c>
      <x:c r="C21" s="70" t="n">
        <x:f>Avalanche_Engine!G2</x:f>
        <x:v>43454.71083333333</x:v>
      </x:c>
      <x:c r="D21" s="74" t="n">
        <x:f>Avalanche_Engine!H2</x:f>
        <x:v>0.02567912929745897</x:v>
      </x:c>
      <x:c r="E21" s="6"/>
      <x:c r="F21" s="6"/>
      <x:c r="G21" s="6"/>
      <x:c r="H21" s="6"/>
      <x:c r="I21" s="6"/>
      <x:c r="J21" s="6"/>
      <x:c r="K21" s="6"/>
      <x:c r="L21" s="6"/>
      <x:c r="M21" s="6"/>
      <x:c r="N21" s="6"/>
    </x:row>
    <x:row r="22" ht="15" hidden="0" customHeight="1">
      <x:c r="A22" s="6" t="n">
        <x:v>2</x:v>
      </x:c>
      <x:c r="B22" s="76" t="n">
        <x:f>Avalanche_Engine!B3</x:f>
        <x:v>46181</x:v>
      </x:c>
      <x:c r="C22" s="70" t="n">
        <x:f>Avalanche_Engine!G3</x:f>
        <x:v>42300.31300131429</x:v>
      </x:c>
      <x:c r="D22" s="74" t="n">
        <x:f>Avalanche_Engine!H3</x:f>
        <x:v>0.05156248875976932</x:v>
      </x:c>
      <x:c r="E22" s="6"/>
      <x:c r="F22" s="6"/>
      <x:c r="G22" s="6"/>
      <x:c r="H22" s="6"/>
      <x:c r="I22" s="6"/>
      <x:c r="J22" s="6"/>
      <x:c r="K22" s="6"/>
      <x:c r="L22" s="6"/>
      <x:c r="M22" s="6"/>
      <x:c r="N22" s="6"/>
    </x:row>
    <x:row r="23" ht="15" hidden="0" customHeight="1">
      <x:c r="A23" s="6" t="n">
        <x:v>3</x:v>
      </x:c>
      <x:c r="B23" s="76" t="n">
        <x:f>Avalanche_Engine!B4</x:f>
        <x:v>46211</x:v>
      </x:c>
      <x:c r="C23" s="70" t="n">
        <x:f>Avalanche_Engine!G4</x:f>
        <x:v>41136.7340612909</x:v>
      </x:c>
      <x:c r="D23" s="74" t="n">
        <x:f>Avalanche_Engine!H4</x:f>
        <x:v>0.0776517026616389</x:v>
      </x:c>
      <x:c r="E23" s="6"/>
      <x:c r="F23" s="6"/>
      <x:c r="G23" s="6"/>
      <x:c r="H23" s="6"/>
      <x:c r="I23" s="6"/>
      <x:c r="J23" s="6"/>
      <x:c r="K23" s="6"/>
      <x:c r="L23" s="6"/>
      <x:c r="M23" s="6"/>
      <x:c r="N23" s="6"/>
    </x:row>
    <x:row r="24" ht="15" hidden="0" customHeight="1">
      <x:c r="A24" s="6" t="n">
        <x:v>4</x:v>
      </x:c>
      <x:c r="B24" s="76" t="n">
        <x:f>Avalanche_Engine!B5</x:f>
        <x:v>46241</x:v>
      </x:c>
      <x:c r="C24" s="70" t="n">
        <x:f>Avalanche_Engine!G5</x:f>
        <x:v>39963.90099446337</x:v>
      </x:c>
      <x:c r="D24" s="74" t="n">
        <x:f>Avalanche_Engine!H5</x:f>
        <x:v>0.10394840819588846</x:v>
      </x:c>
      <x:c r="E24" s="6"/>
      <x:c r="F24" s="6"/>
      <x:c r="G24" s="6"/>
      <x:c r="H24" s="6"/>
      <x:c r="I24" s="6"/>
      <x:c r="J24" s="6"/>
      <x:c r="K24" s="6"/>
      <x:c r="L24" s="6"/>
      <x:c r="M24" s="6"/>
      <x:c r="N24" s="6"/>
    </x:row>
    <x:row r="25" ht="15" hidden="0" customHeight="1">
      <x:c r="A25" s="6" t="n">
        <x:v>5</x:v>
      </x:c>
      <x:c r="B25" s="76" t="n">
        <x:f>Avalanche_Engine!B6</x:f>
        <x:v>46271</x:v>
      </x:c>
      <x:c r="C25" s="70" t="n">
        <x:f>Avalanche_Engine!G6</x:f>
        <x:v>38781.740201301865</x:v>
      </x:c>
      <x:c r="D25" s="74" t="n">
        <x:f>Avalanche_Engine!H6</x:f>
        <x:v>0.1304542555761914</x:v>
      </x:c>
      <x:c r="E25" s="6"/>
      <x:c r="F25" s="6"/>
      <x:c r="G25" s="6"/>
      <x:c r="H25" s="6"/>
      <x:c r="I25" s="6"/>
      <x:c r="J25" s="6"/>
      <x:c r="K25" s="6"/>
      <x:c r="L25" s="6"/>
      <x:c r="M25" s="6"/>
      <x:c r="N25" s="6"/>
    </x:row>
    <x:row r="26" ht="15" hidden="0" customHeight="1">
      <x:c r="A26" s="6" t="n">
        <x:v>6</x:v>
      </x:c>
      <x:c r="B26" s="76" t="n">
        <x:f>Avalanche_Engine!B7</x:f>
        <x:v>46301</x:v>
      </x:c>
      <x:c r="C26" s="70" t="n">
        <x:f>Avalanche_Engine!G7</x:f>
        <x:v>37590.177496927885</x:v>
      </x:c>
      <x:c r="D26" s="74" t="n">
        <x:f>Avalanche_Engine!H7</x:f>
        <x:v>0.1571709081406304</x:v>
      </x:c>
      <x:c r="E26" s="6"/>
      <x:c r="F26" s="6"/>
      <x:c r="G26" s="6"/>
      <x:c r="H26" s="6"/>
      <x:c r="I26" s="6"/>
      <x:c r="J26" s="6"/>
      <x:c r="K26" s="6"/>
      <x:c r="L26" s="6"/>
      <x:c r="M26" s="6"/>
      <x:c r="N26" s="6"/>
    </x:row>
    <x:row r="27" ht="15" hidden="0" customHeight="1">
      <x:c r="A27" s="6" t="n">
        <x:v>7</x:v>
      </x:c>
      <x:c r="B27" s="76" t="n">
        <x:f>Avalanche_Engine!B8</x:f>
        <x:v>46331</x:v>
      </x:c>
      <x:c r="C27" s="70" t="n">
        <x:f>Avalanche_Engine!G8</x:f>
        <x:v>36389.1381064589</x:v>
      </x:c>
      <x:c r="D27" s="74" t="n">
        <x:f>Avalanche_Engine!H8</x:f>
        <x:v>0.18410004245607847</x:v>
      </x:c>
      <x:c r="E27" s="6"/>
      <x:c r="F27" s="6"/>
      <x:c r="G27" s="6"/>
      <x:c r="H27" s="6"/>
      <x:c r="I27" s="6"/>
      <x:c r="J27" s="6"/>
      <x:c r="K27" s="6"/>
      <x:c r="L27" s="6"/>
      <x:c r="M27" s="6"/>
      <x:c r="N27" s="6"/>
    </x:row>
    <x:row r="28" ht="15" hidden="0" customHeight="1">
      <x:c r="A28" s="6" t="n">
        <x:v>8</x:v>
      </x:c>
      <x:c r="B28" s="76" t="n">
        <x:f>Avalanche_Engine!B9</x:f>
        <x:v>46361</x:v>
      </x:c>
      <x:c r="C28" s="70" t="n">
        <x:f>Avalanche_Engine!G9</x:f>
        <x:v>35178.54666031594</x:v>
      </x:c>
      <x:c r="D28" s="74" t="n">
        <x:f>Avalanche_Engine!H9</x:f>
        <x:v>0.21124334842340953</x:v>
      </x:c>
      <x:c r="E28" s="6"/>
      <x:c r="F28" s="6"/>
      <x:c r="G28" s="6"/>
      <x:c r="H28" s="6"/>
      <x:c r="I28" s="6"/>
      <x:c r="J28" s="6"/>
      <x:c r="K28" s="6"/>
      <x:c r="L28" s="6"/>
      <x:c r="M28" s="6"/>
      <x:c r="N28" s="6"/>
    </x:row>
    <x:row r="29" ht="15" hidden="0" customHeight="1">
      <x:c r="A29" s="6" t="n">
        <x:v>9</x:v>
      </x:c>
      <x:c r="B29" s="76" t="n">
        <x:f>Avalanche_Engine!B10</x:f>
        <x:v>46391</x:v>
      </x:c>
      <x:c r="C29" s="70" t="n">
        <x:f>Avalanche_Engine!G10</x:f>
        <x:v>33958.32718949388</x:v>
      </x:c>
      <x:c r="D29" s="74" t="n">
        <x:f>Avalanche_Engine!H10</x:f>
        <x:v>0.23860252938354531</x:v>
      </x:c>
      <x:c r="E29" s="6"/>
      <x:c r="F29" s="6"/>
      <x:c r="G29" s="6"/>
      <x:c r="H29" s="6"/>
      <x:c r="I29" s="6"/>
      <x:c r="J29" s="6"/>
      <x:c r="K29" s="6"/>
      <x:c r="L29" s="6"/>
      <x:c r="M29" s="6"/>
      <x:c r="N29" s="6"/>
    </x:row>
    <x:row r="30" ht="15" hidden="0" customHeight="1">
      <x:c r="A30" s="6" t="n">
        <x:v>10</x:v>
      </x:c>
      <x:c r="B30" s="76" t="n">
        <x:f>Avalanche_Engine!B11</x:f>
        <x:v>46421</x:v>
      </x:c>
      <x:c r="C30" s="70" t="n">
        <x:f>Avalanche_Engine!G11</x:f>
        <x:v>32728.403120794137</x:v>
      </x:c>
      <x:c r="D30" s="74" t="n">
        <x:f>Avalanche_Engine!H11</x:f>
        <x:v>0.2661793022243467</x:v>
      </x:c>
      <x:c r="E30" s="6"/>
      <x:c r="F30" s="6"/>
      <x:c r="G30" s="6"/>
      <x:c r="H30" s="6"/>
      <x:c r="I30" s="6"/>
      <x:c r="J30" s="6"/>
      <x:c r="K30" s="6"/>
      <x:c r="L30" s="6"/>
      <x:c r="M30" s="6"/>
      <x:c r="N30" s="6"/>
    </x:row>
    <x:row r="31" ht="15" hidden="0" customHeight="1">
      <x:c r="A31" s="6" t="n">
        <x:v>11</x:v>
      </x:c>
      <x:c r="B31" s="76" t="n">
        <x:f>Avalanche_Engine!B12</x:f>
        <x:v>46451</x:v>
      </x:c>
      <x:c r="C31" s="70" t="n">
        <x:f>Avalanche_Engine!G12</x:f>
        <x:v>31488.697272019388</x:v>
      </x:c>
      <x:c r="D31" s="74" t="n">
        <x:f>Avalanche_Engine!H12</x:f>
        <x:v>0.29397539748835455</x:v>
      </x:c>
      <x:c r="E31" s="6"/>
      <x:c r="F31" s="6"/>
      <x:c r="G31" s="6"/>
      <x:c r="H31" s="6"/>
      <x:c r="I31" s="6"/>
      <x:c r="J31" s="6"/>
      <x:c r="K31" s="6"/>
      <x:c r="L31" s="6"/>
      <x:c r="M31" s="6"/>
      <x:c r="N31" s="6"/>
    </x:row>
    <x:row r="32" ht="15" hidden="0" customHeight="1">
      <x:c r="A32" s="6" t="n">
        <x:v>12</x:v>
      </x:c>
      <x:c r="B32" s="76" t="n">
        <x:f>Avalanche_Engine!B13</x:f>
        <x:v>46481</x:v>
      </x:c>
      <x:c r="C32" s="70" t="n">
        <x:f>Avalanche_Engine!G13</x:f>
        <x:v>29039.131847130127</x:v>
      </x:c>
      <x:c r="D32" s="74" t="n">
        <x:f>Avalanche_Engine!H13</x:f>
        <x:v>0.3488983890777998</x:v>
      </x:c>
      <x:c r="E32" s="6"/>
      <x:c r="F32" s="6"/>
      <x:c r="G32" s="6"/>
      <x:c r="H32" s="6"/>
      <x:c r="I32" s="6"/>
      <x:c r="J32" s="6"/>
      <x:c r="K32" s="6"/>
      <x:c r="L32" s="6"/>
      <x:c r="M32" s="6"/>
      <x:c r="N32" s="6"/>
    </x:row>
    <x:row r="33" ht="15" hidden="0" customHeight="1">
      <x:c r="A33" s="6"/>
      <x:c r="B33" s="6"/>
      <x:c r="C33" s="6"/>
      <x:c r="D33" s="6"/>
      <x:c r="E33" s="6"/>
      <x:c r="F33" s="6"/>
      <x:c r="G33" s="6"/>
      <x:c r="H33" s="6"/>
      <x:c r="I33" s="6"/>
      <x:c r="J33" s="6"/>
      <x:c r="K33" s="6"/>
      <x:c r="L33" s="6"/>
      <x:c r="M33" s="6"/>
      <x:c r="N33" s="6"/>
    </x:row>
    <x:row r="34" ht="15" hidden="0" customHeight="1">
      <x:c r="A34" s="6"/>
      <x:c r="B34" s="6"/>
      <x:c r="C34" s="6"/>
      <x:c r="D34" s="6"/>
      <x:c r="E34" s="6"/>
      <x:c r="F34" s="6"/>
      <x:c r="G34" s="6"/>
      <x:c r="H34" s="6"/>
      <x:c r="I34" s="6"/>
      <x:c r="J34" s="6"/>
      <x:c r="K34" s="6"/>
      <x:c r="L34" s="6"/>
      <x:c r="M34" s="6"/>
      <x:c r="N34" s="6"/>
    </x:row>
    <x:row r="35" ht="15" hidden="0" customHeight="1">
      <x:c r="A35" s="6"/>
      <x:c r="B35" s="6"/>
      <x:c r="C35" s="6"/>
      <x:c r="D35" s="6"/>
      <x:c r="E35" s="6"/>
      <x:c r="F35" s="6"/>
      <x:c r="G35" s="6"/>
      <x:c r="H35" s="6"/>
      <x:c r="I35" s="6"/>
      <x:c r="J35" s="6"/>
      <x:c r="K35" s="6"/>
      <x:c r="L35" s="6"/>
      <x:c r="M35" s="6"/>
      <x:c r="N35" s="6"/>
    </x:row>
    <x:row r="36" ht="15" hidden="0" customHeight="1">
      <x:c r="A36" s="6"/>
      <x:c r="B36" s="6"/>
      <x:c r="C36" s="6"/>
      <x:c r="D36" s="6"/>
      <x:c r="E36" s="6"/>
      <x:c r="F36" s="6"/>
      <x:c r="G36" s="6"/>
      <x:c r="H36" s="6"/>
      <x:c r="I36" s="6"/>
      <x:c r="J36" s="6"/>
      <x:c r="K36" s="6"/>
      <x:c r="L36" s="6"/>
      <x:c r="M36" s="6"/>
      <x:c r="N36" s="6"/>
    </x:row>
    <x:row r="37" ht="15" hidden="0" customHeight="1">
      <x:c r="A37" s="6"/>
      <x:c r="B37" s="6"/>
      <x:c r="C37" s="6"/>
      <x:c r="D37" s="6"/>
      <x:c r="E37" s="6"/>
      <x:c r="F37" s="6"/>
      <x:c r="G37" s="6"/>
      <x:c r="H37" s="6"/>
      <x:c r="I37" s="6"/>
      <x:c r="J37" s="6"/>
      <x:c r="K37" s="6"/>
      <x:c r="L37" s="6"/>
      <x:c r="M37" s="6"/>
      <x:c r="N37" s="6"/>
    </x:row>
    <x:row r="38" ht="15" hidden="0" customHeight="1">
      <x:c r="A38" s="6"/>
      <x:c r="B38" s="6"/>
      <x:c r="C38" s="6"/>
      <x:c r="D38" s="6"/>
      <x:c r="E38" s="6"/>
      <x:c r="F38" s="6"/>
      <x:c r="G38" s="6"/>
      <x:c r="H38" s="6"/>
      <x:c r="I38" s="6"/>
      <x:c r="J38" s="6"/>
      <x:c r="K38" s="6"/>
      <x:c r="L38" s="6"/>
      <x:c r="M38" s="6"/>
      <x:c r="N38" s="6"/>
    </x:row>
    <x:row r="39" ht="15" hidden="0" customHeight="1">
      <x:c r="A39" s="6"/>
      <x:c r="B39" s="6"/>
      <x:c r="C39" s="6"/>
      <x:c r="D39" s="6"/>
      <x:c r="E39" s="6"/>
      <x:c r="F39" s="6"/>
      <x:c r="G39" s="6"/>
      <x:c r="H39" s="6"/>
      <x:c r="I39" s="6"/>
      <x:c r="J39" s="6"/>
      <x:c r="K39" s="6"/>
      <x:c r="L39" s="6"/>
      <x:c r="M39" s="6"/>
      <x:c r="N39" s="6"/>
    </x:row>
    <x:row r="40" ht="15" hidden="0" customHeight="1">
      <x:c r="A40" s="6"/>
      <x:c r="B40" s="6"/>
      <x:c r="C40" s="6"/>
      <x:c r="D40" s="6"/>
      <x:c r="E40" s="6"/>
      <x:c r="F40" s="6"/>
      <x:c r="G40" s="6"/>
      <x:c r="H40" s="6"/>
      <x:c r="I40" s="6"/>
      <x:c r="J40" s="6"/>
      <x:c r="K40" s="6"/>
      <x:c r="L40" s="6"/>
      <x:c r="M40" s="6"/>
      <x:c r="N40" s="6"/>
    </x:row>
    <x:row r="41" ht="15" hidden="0" customHeight="1">
      <x:c r="A41" s="6"/>
      <x:c r="B41" s="6"/>
      <x:c r="C41" s="6"/>
      <x:c r="D41" s="6"/>
      <x:c r="E41" s="6"/>
      <x:c r="F41" s="6"/>
      <x:c r="G41" s="6"/>
      <x:c r="H41" s="6"/>
      <x:c r="I41" s="6"/>
      <x:c r="J41" s="6"/>
      <x:c r="K41" s="6"/>
      <x:c r="L41" s="6"/>
      <x:c r="M41" s="6"/>
      <x:c r="N41" s="6"/>
    </x:row>
    <x:row r="42" ht="15" hidden="0" customHeight="1">
      <x:c r="A42" s="6"/>
      <x:c r="B42" s="6"/>
      <x:c r="C42" s="6"/>
      <x:c r="D42" s="6"/>
      <x:c r="E42" s="6"/>
      <x:c r="F42" s="6"/>
      <x:c r="G42" s="6"/>
      <x:c r="H42" s="6"/>
      <x:c r="I42" s="6"/>
      <x:c r="J42" s="6"/>
      <x:c r="K42" s="6"/>
      <x:c r="L42" s="6"/>
      <x:c r="M42" s="6"/>
      <x:c r="N42" s="6"/>
    </x:row>
    <x:row r="43" ht="15" hidden="0" customHeight="1">
      <x:c r="A43" s="6"/>
      <x:c r="B43" s="6"/>
      <x:c r="C43" s="6"/>
      <x:c r="D43" s="6"/>
      <x:c r="E43" s="6"/>
      <x:c r="F43" s="6"/>
      <x:c r="G43" s="6"/>
      <x:c r="H43" s="6"/>
      <x:c r="I43" s="6"/>
      <x:c r="J43" s="6"/>
      <x:c r="K43" s="6"/>
      <x:c r="L43" s="6"/>
      <x:c r="M43" s="6"/>
      <x:c r="N43" s="6"/>
    </x:row>
    <x:row r="44" ht="15" hidden="0" customHeight="1">
      <x:c r="A44" s="6"/>
      <x:c r="B44" s="6"/>
      <x:c r="C44" s="6"/>
      <x:c r="D44" s="6"/>
      <x:c r="E44" s="6"/>
      <x:c r="F44" s="6"/>
      <x:c r="G44" s="6"/>
      <x:c r="H44" s="6"/>
      <x:c r="I44" s="6"/>
      <x:c r="J44" s="6"/>
      <x:c r="K44" s="6"/>
      <x:c r="L44" s="6"/>
      <x:c r="M44" s="6"/>
      <x:c r="N44" s="6"/>
    </x:row>
    <x:row r="45" ht="15" hidden="0" customHeight="1">
      <x:c r="A45" s="6"/>
      <x:c r="B45" s="6"/>
      <x:c r="C45" s="6"/>
      <x:c r="D45" s="6"/>
      <x:c r="E45" s="6"/>
      <x:c r="F45" s="6"/>
      <x:c r="G45" s="6"/>
      <x:c r="H45" s="6"/>
      <x:c r="I45" s="6"/>
      <x:c r="J45" s="6"/>
      <x:c r="K45" s="6"/>
      <x:c r="L45" s="6"/>
      <x:c r="M45" s="6"/>
      <x:c r="N45" s="6"/>
    </x:row>
    <x:row r="46" ht="15" hidden="0" customHeight="1">
      <x:c r="A46" s="6"/>
      <x:c r="B46" s="6"/>
      <x:c r="C46" s="6"/>
      <x:c r="D46" s="6"/>
      <x:c r="E46" s="6"/>
      <x:c r="F46" s="6"/>
      <x:c r="G46" s="6"/>
      <x:c r="H46" s="6"/>
      <x:c r="I46" s="6"/>
      <x:c r="J46" s="6"/>
      <x:c r="K46" s="6"/>
      <x:c r="L46" s="6"/>
      <x:c r="M46" s="6"/>
      <x:c r="N46" s="6"/>
    </x:row>
    <x:row r="47" ht="15" hidden="0" customHeight="1">
      <x:c r="A47" s="6"/>
      <x:c r="B47" s="6"/>
      <x:c r="C47" s="6"/>
      <x:c r="D47" s="6"/>
      <x:c r="E47" s="6"/>
      <x:c r="F47" s="6"/>
      <x:c r="G47" s="6"/>
      <x:c r="H47" s="6"/>
      <x:c r="I47" s="6"/>
      <x:c r="J47" s="6"/>
      <x:c r="K47" s="6"/>
      <x:c r="L47" s="6"/>
      <x:c r="M47" s="6"/>
      <x:c r="N47" s="6"/>
    </x:row>
    <x:row r="48" ht="15" hidden="0" customHeight="1">
      <x:c r="A48" s="6"/>
      <x:c r="B48" s="6"/>
      <x:c r="C48" s="6"/>
      <x:c r="D48" s="6"/>
      <x:c r="E48" s="6"/>
      <x:c r="F48" s="6"/>
      <x:c r="G48" s="6"/>
      <x:c r="H48" s="6"/>
      <x:c r="I48" s="6"/>
      <x:c r="J48" s="6"/>
      <x:c r="K48" s="6"/>
      <x:c r="L48" s="6"/>
      <x:c r="M48" s="6"/>
      <x:c r="N48" s="6"/>
    </x:row>
    <x:row r="49" ht="15" hidden="0" customHeight="1">
      <x:c r="A49" s="6"/>
      <x:c r="B49" s="6"/>
      <x:c r="C49" s="6"/>
      <x:c r="D49" s="6"/>
      <x:c r="E49" s="6"/>
      <x:c r="F49" s="6"/>
      <x:c r="G49" s="6"/>
      <x:c r="H49" s="6"/>
      <x:c r="I49" s="6"/>
      <x:c r="J49" s="6"/>
      <x:c r="K49" s="6"/>
      <x:c r="L49" s="6"/>
      <x:c r="M49" s="6"/>
      <x:c r="N49" s="6"/>
    </x:row>
    <x:row r="50" ht="15" hidden="0" customHeight="1">
      <x:c r="A50" s="6"/>
      <x:c r="B50" s="6"/>
      <x:c r="C50" s="6"/>
      <x:c r="D50" s="6"/>
      <x:c r="E50" s="6"/>
      <x:c r="F50" s="6"/>
      <x:c r="G50" s="6"/>
      <x:c r="H50" s="6"/>
      <x:c r="I50" s="6"/>
      <x:c r="J50" s="6"/>
      <x:c r="K50" s="6"/>
      <x:c r="L50" s="6"/>
      <x:c r="M50" s="6"/>
      <x:c r="N50" s="6"/>
    </x:row>
    <x:row r="51" ht="15" hidden="0" customHeight="1">
      <x:c r="A51" s="6"/>
      <x:c r="B51" s="6"/>
      <x:c r="C51" s="6"/>
      <x:c r="D51" s="6"/>
      <x:c r="E51" s="6"/>
      <x:c r="F51" s="6"/>
      <x:c r="G51" s="6"/>
      <x:c r="H51" s="6"/>
      <x:c r="I51" s="6"/>
      <x:c r="J51" s="6"/>
      <x:c r="K51" s="6"/>
      <x:c r="L51" s="6"/>
      <x:c r="M51" s="6"/>
      <x:c r="N51" s="6"/>
    </x:row>
    <x:row r="52" ht="15" hidden="0" customHeight="1">
      <x:c r="A52" s="6"/>
      <x:c r="B52" s="6"/>
      <x:c r="C52" s="6"/>
      <x:c r="D52" s="6"/>
      <x:c r="E52" s="6"/>
      <x:c r="F52" s="6"/>
      <x:c r="G52" s="6"/>
      <x:c r="H52" s="6"/>
      <x:c r="I52" s="6"/>
      <x:c r="J52" s="6"/>
      <x:c r="K52" s="6"/>
      <x:c r="L52" s="6"/>
      <x:c r="M52" s="6"/>
      <x:c r="N52" s="6"/>
    </x:row>
    <x:row r="53" ht="15" hidden="0" customHeight="1">
      <x:c r="A53" s="6"/>
      <x:c r="B53" s="6"/>
      <x:c r="C53" s="6"/>
      <x:c r="D53" s="6"/>
      <x:c r="E53" s="6"/>
      <x:c r="F53" s="6"/>
      <x:c r="G53" s="6"/>
      <x:c r="H53" s="6"/>
      <x:c r="I53" s="6"/>
      <x:c r="J53" s="6"/>
      <x:c r="K53" s="6"/>
      <x:c r="L53" s="6"/>
      <x:c r="M53" s="6"/>
      <x:c r="N53" s="6"/>
    </x:row>
    <x:row r="54" ht="15" hidden="0" customHeight="1">
      <x:c r="A54" s="6"/>
      <x:c r="B54" s="6"/>
      <x:c r="C54" s="6"/>
      <x:c r="D54" s="6"/>
      <x:c r="E54" s="6"/>
      <x:c r="F54" s="6"/>
      <x:c r="G54" s="6"/>
      <x:c r="H54" s="6"/>
      <x:c r="I54" s="6"/>
      <x:c r="J54" s="6"/>
      <x:c r="K54" s="6"/>
      <x:c r="L54" s="6"/>
      <x:c r="M54" s="6"/>
      <x:c r="N54" s="6"/>
    </x:row>
    <x:row r="55" ht="15" hidden="0" customHeight="1">
      <x:c r="A55" s="6"/>
      <x:c r="B55" s="6"/>
      <x:c r="C55" s="6"/>
      <x:c r="D55" s="6"/>
      <x:c r="E55" s="6"/>
      <x:c r="F55" s="6"/>
      <x:c r="G55" s="6"/>
      <x:c r="H55" s="6"/>
      <x:c r="I55" s="6"/>
      <x:c r="J55" s="6"/>
      <x:c r="K55" s="6"/>
      <x:c r="L55" s="6"/>
      <x:c r="M55" s="6"/>
      <x:c r="N55" s="6"/>
    </x:row>
    <x:row r="56" ht="15" hidden="0" customHeight="1">
      <x:c r="A56" s="6"/>
      <x:c r="B56" s="6"/>
      <x:c r="C56" s="6"/>
      <x:c r="D56" s="6"/>
      <x:c r="E56" s="6"/>
      <x:c r="F56" s="6"/>
      <x:c r="G56" s="6"/>
      <x:c r="H56" s="6"/>
      <x:c r="I56" s="6"/>
      <x:c r="J56" s="6"/>
      <x:c r="K56" s="6"/>
      <x:c r="L56" s="6"/>
      <x:c r="M56" s="6"/>
      <x:c r="N56" s="6"/>
    </x:row>
    <x:row r="57" ht="15" hidden="0" customHeight="1">
      <x:c r="A57" s="6"/>
      <x:c r="B57" s="6"/>
      <x:c r="C57" s="6"/>
      <x:c r="D57" s="6"/>
      <x:c r="E57" s="6"/>
      <x:c r="F57" s="6"/>
      <x:c r="G57" s="6"/>
      <x:c r="H57" s="6"/>
      <x:c r="I57" s="6"/>
      <x:c r="J57" s="6"/>
      <x:c r="K57" s="6"/>
      <x:c r="L57" s="6"/>
      <x:c r="M57" s="6"/>
      <x:c r="N57" s="6"/>
    </x:row>
    <x:row r="58" ht="15" hidden="0" customHeight="1">
      <x:c r="A58" s="6"/>
      <x:c r="B58" s="6"/>
      <x:c r="C58" s="6"/>
      <x:c r="D58" s="6"/>
      <x:c r="E58" s="6"/>
      <x:c r="F58" s="6"/>
      <x:c r="G58" s="6"/>
      <x:c r="H58" s="6"/>
      <x:c r="I58" s="6"/>
      <x:c r="J58" s="6"/>
      <x:c r="K58" s="6"/>
      <x:c r="L58" s="6"/>
      <x:c r="M58" s="6"/>
      <x:c r="N58" s="6"/>
    </x:row>
    <x:row r="59" ht="15" hidden="0" customHeight="1">
      <x:c r="A59" s="6"/>
      <x:c r="B59" s="6"/>
      <x:c r="C59" s="6"/>
      <x:c r="D59" s="6"/>
      <x:c r="E59" s="6"/>
      <x:c r="F59" s="6"/>
      <x:c r="G59" s="6"/>
      <x:c r="H59" s="6"/>
      <x:c r="I59" s="6"/>
      <x:c r="J59" s="6"/>
      <x:c r="K59" s="6"/>
      <x:c r="L59" s="6"/>
      <x:c r="M59" s="6"/>
      <x:c r="N59" s="6"/>
    </x:row>
    <x:row r="60" ht="15" hidden="0" customHeight="1">
      <x:c r="A60" s="6"/>
      <x:c r="B60" s="6"/>
      <x:c r="C60" s="6"/>
      <x:c r="D60" s="6"/>
      <x:c r="E60" s="6"/>
      <x:c r="F60" s="6"/>
      <x:c r="G60" s="6"/>
      <x:c r="H60" s="6"/>
      <x:c r="I60" s="6"/>
      <x:c r="J60" s="6"/>
      <x:c r="K60" s="6"/>
      <x:c r="L60" s="6"/>
      <x:c r="M60" s="6"/>
      <x:c r="N60" s="6"/>
    </x:row>
    <x:row r="61" ht="15" hidden="0" customHeight="1">
      <x:c r="A61" s="6"/>
      <x:c r="B61" s="6"/>
      <x:c r="C61" s="6"/>
      <x:c r="D61" s="6"/>
      <x:c r="E61" s="6"/>
      <x:c r="F61" s="6"/>
      <x:c r="G61" s="6"/>
      <x:c r="H61" s="6"/>
      <x:c r="I61" s="6"/>
      <x:c r="J61" s="6"/>
      <x:c r="K61" s="6"/>
      <x:c r="L61" s="6"/>
      <x:c r="M61" s="6"/>
      <x:c r="N61" s="6"/>
    </x:row>
    <x:row r="62" ht="15" hidden="0" customHeight="1">
      <x:c r="A62" s="6"/>
      <x:c r="B62" s="6"/>
      <x:c r="C62" s="6"/>
      <x:c r="D62" s="6"/>
      <x:c r="E62" s="6"/>
      <x:c r="F62" s="6"/>
      <x:c r="G62" s="6"/>
      <x:c r="H62" s="6"/>
      <x:c r="I62" s="6"/>
      <x:c r="J62" s="6"/>
      <x:c r="K62" s="6"/>
      <x:c r="L62" s="6"/>
      <x:c r="M62" s="6"/>
      <x:c r="N62" s="6"/>
    </x:row>
    <x:row r="63" ht="15" hidden="0" customHeight="1">
      <x:c r="A63" s="6"/>
      <x:c r="B63" s="6"/>
      <x:c r="C63" s="6"/>
      <x:c r="D63" s="6"/>
      <x:c r="E63" s="6"/>
      <x:c r="F63" s="6"/>
      <x:c r="G63" s="6"/>
      <x:c r="H63" s="6"/>
      <x:c r="I63" s="6"/>
      <x:c r="J63" s="6"/>
      <x:c r="K63" s="6"/>
      <x:c r="L63" s="6"/>
      <x:c r="M63" s="6"/>
      <x:c r="N63" s="6"/>
    </x:row>
    <x:row r="64" ht="15" hidden="0" customHeight="1">
      <x:c r="A64" s="6"/>
      <x:c r="B64" s="6"/>
      <x:c r="C64" s="6"/>
      <x:c r="D64" s="6"/>
      <x:c r="E64" s="6"/>
      <x:c r="F64" s="6"/>
      <x:c r="G64" s="6"/>
      <x:c r="H64" s="6"/>
      <x:c r="I64" s="6"/>
      <x:c r="J64" s="6"/>
      <x:c r="K64" s="6"/>
      <x:c r="L64" s="6"/>
      <x:c r="M64" s="6"/>
      <x:c r="N64" s="6"/>
    </x:row>
    <x:row r="65" ht="15" hidden="0" customHeight="1">
      <x:c r="A65" s="6"/>
      <x:c r="B65" s="6"/>
      <x:c r="C65" s="6"/>
      <x:c r="D65" s="6"/>
      <x:c r="E65" s="6"/>
      <x:c r="F65" s="6"/>
      <x:c r="G65" s="6"/>
      <x:c r="H65" s="6"/>
      <x:c r="I65" s="6"/>
      <x:c r="J65" s="6"/>
      <x:c r="K65" s="6"/>
      <x:c r="L65" s="6"/>
      <x:c r="M65" s="6"/>
      <x:c r="N65" s="6"/>
    </x:row>
    <x:row r="66" ht="15" hidden="0" customHeight="1">
      <x:c r="A66" s="6"/>
      <x:c r="B66" s="6"/>
      <x:c r="C66" s="6"/>
      <x:c r="D66" s="6"/>
      <x:c r="E66" s="6"/>
      <x:c r="F66" s="6"/>
      <x:c r="G66" s="6"/>
      <x:c r="H66" s="6"/>
      <x:c r="I66" s="6"/>
      <x:c r="J66" s="6"/>
      <x:c r="K66" s="6"/>
      <x:c r="L66" s="6"/>
      <x:c r="M66" s="6"/>
      <x:c r="N66" s="6"/>
    </x:row>
    <x:row r="67" ht="15" hidden="0" customHeight="1">
      <x:c r="A67" s="6"/>
      <x:c r="B67" s="6"/>
      <x:c r="C67" s="6"/>
      <x:c r="D67" s="6"/>
      <x:c r="E67" s="6"/>
      <x:c r="F67" s="6"/>
      <x:c r="G67" s="6"/>
      <x:c r="H67" s="6"/>
      <x:c r="I67" s="6"/>
      <x:c r="J67" s="6"/>
      <x:c r="K67" s="6"/>
      <x:c r="L67" s="6"/>
      <x:c r="M67" s="6"/>
      <x:c r="N67" s="6"/>
    </x:row>
    <x:row r="68" ht="15" hidden="0" customHeight="1">
      <x:c r="A68" s="6"/>
      <x:c r="B68" s="6"/>
      <x:c r="C68" s="6"/>
      <x:c r="D68" s="6"/>
      <x:c r="E68" s="6"/>
      <x:c r="F68" s="6"/>
      <x:c r="G68" s="6"/>
      <x:c r="H68" s="6"/>
      <x:c r="I68" s="6"/>
      <x:c r="J68" s="6"/>
      <x:c r="K68" s="6"/>
      <x:c r="L68" s="6"/>
      <x:c r="M68" s="6"/>
      <x:c r="N68" s="6"/>
    </x:row>
    <x:row r="69" ht="15" hidden="0" customHeight="1">
      <x:c r="A69" s="6"/>
      <x:c r="B69" s="6"/>
      <x:c r="C69" s="6"/>
      <x:c r="D69" s="6"/>
      <x:c r="E69" s="6"/>
      <x:c r="F69" s="6"/>
      <x:c r="G69" s="6"/>
      <x:c r="H69" s="6"/>
      <x:c r="I69" s="6"/>
      <x:c r="J69" s="6"/>
      <x:c r="K69" s="6"/>
      <x:c r="L69" s="6"/>
      <x:c r="M69" s="6"/>
      <x:c r="N69" s="6"/>
    </x:row>
    <x:row r="70" ht="15" hidden="0" customHeight="1">
      <x:c r="A70" s="6"/>
      <x:c r="B70" s="6"/>
      <x:c r="C70" s="6"/>
      <x:c r="D70" s="6"/>
      <x:c r="E70" s="6"/>
      <x:c r="F70" s="6"/>
      <x:c r="G70" s="6"/>
      <x:c r="H70" s="6"/>
      <x:c r="I70" s="6"/>
      <x:c r="J70" s="6"/>
      <x:c r="K70" s="6"/>
      <x:c r="L70" s="6"/>
      <x:c r="M70" s="6"/>
      <x:c r="N70" s="6"/>
    </x:row>
    <x:row r="71" ht="15" hidden="0" customHeight="1">
      <x:c r="A71" s="6"/>
      <x:c r="B71" s="6"/>
      <x:c r="C71" s="6"/>
      <x:c r="D71" s="6"/>
      <x:c r="E71" s="6"/>
      <x:c r="F71" s="6"/>
      <x:c r="G71" s="6"/>
      <x:c r="H71" s="6"/>
      <x:c r="I71" s="6"/>
      <x:c r="J71" s="6"/>
      <x:c r="K71" s="6"/>
      <x:c r="L71" s="6"/>
      <x:c r="M71" s="6"/>
      <x:c r="N71" s="6"/>
    </x:row>
    <x:row r="72" ht="15" hidden="0" customHeight="1">
      <x:c r="A72" s="6"/>
      <x:c r="B72" s="6"/>
      <x:c r="C72" s="6"/>
      <x:c r="D72" s="6"/>
      <x:c r="E72" s="6"/>
      <x:c r="F72" s="6"/>
      <x:c r="G72" s="6"/>
      <x:c r="H72" s="6"/>
      <x:c r="I72" s="6"/>
      <x:c r="J72" s="6"/>
      <x:c r="K72" s="6"/>
      <x:c r="L72" s="6"/>
      <x:c r="M72" s="6"/>
      <x:c r="N72" s="6"/>
    </x:row>
    <x:row r="73" ht="15" hidden="0" customHeight="1">
      <x:c r="A73" s="6"/>
      <x:c r="B73" s="6"/>
      <x:c r="C73" s="6"/>
      <x:c r="D73" s="6"/>
      <x:c r="E73" s="6"/>
      <x:c r="F73" s="6"/>
      <x:c r="G73" s="6"/>
      <x:c r="H73" s="6"/>
      <x:c r="I73" s="6"/>
      <x:c r="J73" s="6"/>
      <x:c r="K73" s="6"/>
      <x:c r="L73" s="6"/>
      <x:c r="M73" s="6"/>
      <x:c r="N73" s="6"/>
    </x:row>
    <x:row r="74" ht="15" hidden="0" customHeight="1">
      <x:c r="A74" s="6"/>
      <x:c r="B74" s="6"/>
      <x:c r="C74" s="6"/>
      <x:c r="D74" s="6"/>
      <x:c r="E74" s="6"/>
      <x:c r="F74" s="6"/>
      <x:c r="G74" s="6"/>
      <x:c r="H74" s="6"/>
      <x:c r="I74" s="6"/>
      <x:c r="J74" s="6"/>
      <x:c r="K74" s="6"/>
      <x:c r="L74" s="6"/>
      <x:c r="M74" s="6"/>
      <x:c r="N74" s="6"/>
    </x:row>
    <x:row r="75" ht="15" hidden="0" customHeight="1">
      <x:c r="A75" s="6"/>
      <x:c r="B75" s="6"/>
      <x:c r="C75" s="6"/>
      <x:c r="D75" s="6"/>
      <x:c r="E75" s="6"/>
      <x:c r="F75" s="6"/>
      <x:c r="G75" s="6"/>
      <x:c r="H75" s="6"/>
      <x:c r="I75" s="6"/>
      <x:c r="J75" s="6"/>
      <x:c r="K75" s="6"/>
      <x:c r="L75" s="6"/>
      <x:c r="M75" s="6"/>
      <x:c r="N75" s="6"/>
    </x:row>
    <x:row r="76" ht="15" hidden="0" customHeight="1">
      <x:c r="A76" s="6"/>
      <x:c r="B76" s="6"/>
      <x:c r="C76" s="6"/>
      <x:c r="D76" s="6"/>
      <x:c r="E76" s="6"/>
      <x:c r="F76" s="6"/>
      <x:c r="G76" s="6"/>
      <x:c r="H76" s="6"/>
      <x:c r="I76" s="6"/>
      <x:c r="J76" s="6"/>
      <x:c r="K76" s="6"/>
      <x:c r="L76" s="6"/>
      <x:c r="M76" s="6"/>
      <x:c r="N76" s="6"/>
    </x:row>
    <x:row r="77" ht="15" hidden="0" customHeight="1">
      <x:c r="A77" s="6"/>
      <x:c r="B77" s="6"/>
      <x:c r="C77" s="6"/>
      <x:c r="D77" s="6"/>
      <x:c r="E77" s="6"/>
      <x:c r="F77" s="6"/>
      <x:c r="G77" s="6"/>
      <x:c r="H77" s="6"/>
      <x:c r="I77" s="6"/>
      <x:c r="J77" s="6"/>
      <x:c r="K77" s="6"/>
      <x:c r="L77" s="6"/>
      <x:c r="M77" s="6"/>
      <x:c r="N77" s="6"/>
    </x:row>
    <x:row r="78" ht="15" hidden="0" customHeight="1">
      <x:c r="A78" s="6"/>
      <x:c r="B78" s="6"/>
      <x:c r="C78" s="6"/>
      <x:c r="D78" s="6"/>
      <x:c r="E78" s="6"/>
      <x:c r="F78" s="6"/>
      <x:c r="G78" s="6"/>
      <x:c r="H78" s="6"/>
      <x:c r="I78" s="6"/>
      <x:c r="J78" s="6"/>
      <x:c r="K78" s="6"/>
      <x:c r="L78" s="6"/>
      <x:c r="M78" s="6"/>
      <x:c r="N78" s="6"/>
    </x:row>
    <x:row r="79" ht="15" hidden="0" customHeight="1">
      <x:c r="A79" s="6"/>
      <x:c r="B79" s="6"/>
      <x:c r="C79" s="6"/>
      <x:c r="D79" s="6"/>
      <x:c r="E79" s="6"/>
      <x:c r="F79" s="6"/>
      <x:c r="G79" s="6"/>
      <x:c r="H79" s="6"/>
      <x:c r="I79" s="6"/>
      <x:c r="J79" s="6"/>
      <x:c r="K79" s="6"/>
      <x:c r="L79" s="6"/>
      <x:c r="M79" s="6"/>
      <x:c r="N79" s="6"/>
    </x:row>
    <x:row r="80" ht="15" hidden="0" customHeight="1">
      <x:c r="A80" s="6"/>
      <x:c r="B80" s="6"/>
      <x:c r="C80" s="6"/>
      <x:c r="D80" s="6"/>
      <x:c r="E80" s="6"/>
      <x:c r="F80" s="6"/>
      <x:c r="G80" s="6"/>
      <x:c r="H80" s="6"/>
      <x:c r="I80" s="6"/>
      <x:c r="J80" s="6"/>
      <x:c r="K80" s="6"/>
      <x:c r="L80" s="6"/>
      <x:c r="M80" s="6"/>
      <x:c r="N80" s="6"/>
    </x:row>
  </x:sheetData>
  <x:mergeCells>
    <x:mergeCell ref="A1:N1"/>
    <x:mergeCell ref="A2:N2"/>
    <x:mergeCell ref="A4:B4"/>
    <x:mergeCell ref="C4:D4"/>
    <x:mergeCell ref="E4:F4"/>
    <x:mergeCell ref="G4:H4"/>
    <x:mergeCell ref="I4:J4"/>
    <x:mergeCell ref="K4:L4"/>
    <x:mergeCell ref="M4:N4"/>
    <x:mergeCell ref="A5:B5"/>
    <x:mergeCell ref="C5:D5"/>
    <x:mergeCell ref="E5:F5"/>
    <x:mergeCell ref="G5:H5"/>
    <x:mergeCell ref="I5:J5"/>
    <x:mergeCell ref="K5:L5"/>
    <x:mergeCell ref="M5:N5"/>
    <x:mergeCell ref="A8:F8"/>
    <x:mergeCell ref="H8:N8"/>
    <x:mergeCell ref="A18:N18"/>
  </x:mergeCells>
  <x:conditionalFormatting sqref="C10:C15">
    <x:cfRule type="colorScale" priority="1">
      <x:colorScale>
        <x:cfvo type="min"/>
        <x:cfvo type="percentile" val="50"/>
        <x:cfvo type="max"/>
        <x:color rgb="DCFCE7"/>
        <x:color rgb="FEF3C7"/>
        <x:color rgb="FEE2E2"/>
      </x:colorScale>
    </x:cfRule>
  </x:conditionalFormatting>
  <x:conditionalFormatting sqref="B10:B15">
    <x:cfRule type="dataBar" priority="2">
      <x:dataBar>
        <x:cfvo type="min"/>
        <x:cfvo type="max"/>
        <x:color rgb="7C3AED"/>
      </x:dataBar>
      <x:extLst>
        <x:ext xmlns:x14="http://schemas.microsoft.com/office/spreadsheetml/2009/9/main" uri="{B025F937-C7B1-47D3-B67F-A62EFF666E3E}">
          <x14:id>{169BE573-5479-287D-BE93-74B15E11EBFA}</x14:id>
        </x:ext>
      </x:extLst>
    </x:cfRule>
  </x:conditionalFormatting>
  <x:conditionalFormatting sqref="D21:D32">
    <x:cfRule type="dataBar" priority="3">
      <x:dataBar>
        <x:cfvo type="min"/>
        <x:cfvo type="max"/>
        <x:color rgb="10B981"/>
      </x:dataBar>
      <x:extLst>
        <x:ext xmlns:x14="http://schemas.microsoft.com/office/spreadsheetml/2009/9/main" uri="{B025F937-C7B1-47D3-B67F-A62EFF666E3E}">
          <x14:id>{C5593AA7-0028-5BEA-E3E0-8178783C1A47}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0e4d70bd8fe74692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169BE573-5479-287D-BE93-74B15E11EBFA}">
            <x14:dataBar gradient="1">
              <x14:cfvo type="min"/>
              <x14:cfvo type="max"/>
              <x14:fillColor rgb="7C3AED"/>
            </x14:dataBar>
          </x14:cfRule>
          <xm:sqref>B10:B15</xm:sqref>
        </x14:conditionalFormatting>
        <x14:conditionalFormatting>
          <x14:cfRule type="dataBar" priority="3" id="{C5593AA7-0028-5BEA-E3E0-8178783C1A47}">
            <x14:dataBar gradient="1">
              <x14:cfvo type="min"/>
              <x14:cfvo type="max"/>
              <x14:fillColor rgb="10B981"/>
            </x14:dataBar>
          </x14:cfRule>
          <xm:sqref>D21:D32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 ht="24" hidden="0" customHeight="1">
      <x:c r="A1" s="63" t="str">
        <x:v>Nom de la dette</x:v>
      </x:c>
      <x:c r="B1" s="63" t="str">
        <x:v>Type</x:v>
      </x:c>
      <x:c r="C1" s="63" t="str">
        <x:v>Solde actuel</x:v>
      </x:c>
      <x:c r="D1" s="63" t="str">
        <x:v>Taux annuel</x:v>
      </x:c>
      <x:c r="E1" s="63" t="str">
        <x:v>Paiement minimum</x:v>
      </x:c>
      <x:c r="F1" s="63" t="str">
        <x:v>Priorité Avalanche</x:v>
      </x:c>
      <x:c r="G1" s="63" t="str">
        <x:v>Priorité Boule de neige</x:v>
      </x:c>
      <x:c r="H1" s="63" t="str">
        <x:v>Niveau risque</x:v>
      </x:c>
      <x:c r="I1" s="63" t="str">
        <x:v>Intérêt mensuel</x:v>
      </x:c>
      <x:c r="J1" s="63" t="str">
        <x:v>Part dette</x:v>
      </x:c>
      <x:c r="K1" s="63" t="str">
        <x:v>Paiement cible</x:v>
      </x:c>
      <x:c r="L1" s="63" t="str">
        <x:v>Statut</x:v>
      </x:c>
      <x:c r="M1" s="6"/>
      <x:c r="N1" s="6"/>
    </x:row>
    <x:row r="2" ht="15" hidden="0" customHeight="1">
      <x:c r="A2" s="6" t="str">
        <x:v>Carte Visa TD</x:v>
      </x:c>
      <x:c r="B2" s="6" t="str">
        <x:v>Carte de crédit</x:v>
      </x:c>
      <x:c r="C2" s="70" t="n">
        <x:v>7500</x:v>
      </x:c>
      <x:c r="D2" s="72" t="n">
        <x:v>0.1999</x:v>
      </x:c>
      <x:c r="E2" s="70" t="n">
        <x:v>220</x:v>
      </x:c>
      <x:c r="F2" s="6" t="n">
        <x:v>1</x:v>
      </x:c>
      <x:c r="G2" s="6" t="n">
        <x:v>5</x:v>
      </x:c>
      <x:c r="H2" s="6" t="str">
        <x:v>Critique</x:v>
      </x:c>
      <x:c r="I2" s="70" t="n">
        <x:f>C2*D2/12</x:f>
        <x:v>124.9375</x:v>
      </x:c>
      <x:c r="J2" s="74" t="n">
        <x:f>C2/SUM($C$2:$C$7)</x:f>
        <x:v>0.1681614349775785</x:v>
      </x:c>
      <x:c r="K2" s="70" t="n">
        <x:f>E2+IF(F2=1,MAX(0,Scenarios!$B$3-SUM($E$2:$E$7)),0)</x:f>
        <x:v>520</x:v>
      </x:c>
      <x:c r="L2" s="6" t="str">
        <x:v>Active</x:v>
      </x:c>
      <x:c r="M2" s="6"/>
      <x:c r="N2" s="6"/>
    </x:row>
    <x:row r="3" ht="15" hidden="0" customHeight="1">
      <x:c r="A3" s="6" t="str">
        <x:v>Mastercard RBC</x:v>
      </x:c>
      <x:c r="B3" s="6" t="str">
        <x:v>Carte de crédit</x:v>
      </x:c>
      <x:c r="C3" s="70" t="n">
        <x:v>3200</x:v>
      </x:c>
      <x:c r="D3" s="72" t="n">
        <x:v>0.1499</x:v>
      </x:c>
      <x:c r="E3" s="70" t="n">
        <x:v>110</x:v>
      </x:c>
      <x:c r="F3" s="6" t="n">
        <x:v>2</x:v>
      </x:c>
      <x:c r="G3" s="6" t="n">
        <x:v>3</x:v>
      </x:c>
      <x:c r="H3" s="6" t="str">
        <x:v>Élevé</x:v>
      </x:c>
      <x:c r="I3" s="70" t="n">
        <x:f>C3*D3/12</x:f>
        <x:v>39.973333333333336</x:v>
      </x:c>
      <x:c r="J3" s="74" t="n">
        <x:f>C3/SUM($C$2:$C$7)</x:f>
        <x:v>0.07174887892376682</x:v>
      </x:c>
      <x:c r="K3" s="70" t="n">
        <x:f>E3+IF(F3=1,MAX(0,Scenarios!$B$3-SUM($E$2:$E$7)),0)</x:f>
        <x:v>110</x:v>
      </x:c>
      <x:c r="L3" s="6" t="str">
        <x:v>Active</x:v>
      </x:c>
      <x:c r="M3" s="6"/>
      <x:c r="N3" s="6"/>
    </x:row>
    <x:row r="4" ht="15" hidden="0" customHeight="1">
      <x:c r="A4" s="6" t="str">
        <x:v>Achat financé</x:v>
      </x:c>
      <x:c r="B4" s="6" t="str">
        <x:v>Financement</x:v>
      </x:c>
      <x:c r="C4" s="70" t="n">
        <x:v>2400</x:v>
      </x:c>
      <x:c r="D4" s="72" t="n">
        <x:v>0.119</x:v>
      </x:c>
      <x:c r="E4" s="70" t="n">
        <x:v>90</x:v>
      </x:c>
      <x:c r="F4" s="6" t="n">
        <x:v>3</x:v>
      </x:c>
      <x:c r="G4" s="6" t="n">
        <x:v>2</x:v>
      </x:c>
      <x:c r="H4" s="6" t="str">
        <x:v>Élevé</x:v>
      </x:c>
      <x:c r="I4" s="70" t="n">
        <x:f>C4*D4/12</x:f>
        <x:v>23.799999999999997</x:v>
      </x:c>
      <x:c r="J4" s="74" t="n">
        <x:f>C4/SUM($C$2:$C$7)</x:f>
        <x:v>0.053811659192825115</x:v>
      </x:c>
      <x:c r="K4" s="70" t="n">
        <x:f>E4+IF(F4=1,MAX(0,Scenarios!$B$3-SUM($E$2:$E$7)),0)</x:f>
        <x:v>90</x:v>
      </x:c>
      <x:c r="L4" s="6" t="str">
        <x:v>Active</x:v>
      </x:c>
      <x:c r="M4" s="6"/>
      <x:c r="N4" s="6"/>
    </x:row>
    <x:row r="5" ht="15" hidden="0" customHeight="1">
      <x:c r="A5" s="6" t="str">
        <x:v>Marge de crédit CIBC</x:v>
      </x:c>
      <x:c r="B5" s="6" t="str">
        <x:v>Ligne de crédit</x:v>
      </x:c>
      <x:c r="C5" s="70" t="n">
        <x:v>12000</x:v>
      </x:c>
      <x:c r="D5" s="72" t="n">
        <x:v>0.085</x:v>
      </x:c>
      <x:c r="E5" s="70" t="n">
        <x:v>260</x:v>
      </x:c>
      <x:c r="F5" s="6" t="n">
        <x:v>4</x:v>
      </x:c>
      <x:c r="G5" s="6" t="n">
        <x:v>4</x:v>
      </x:c>
      <x:c r="H5" s="6" t="str">
        <x:v>Modéré</x:v>
      </x:c>
      <x:c r="I5" s="70" t="n">
        <x:f>C5*D5/12</x:f>
        <x:v>85.00000000000001</x:v>
      </x:c>
      <x:c r="J5" s="74" t="n">
        <x:f>C5/SUM($C$2:$C$7)</x:f>
        <x:v>0.26905829596412556</x:v>
      </x:c>
      <x:c r="K5" s="70" t="n">
        <x:f>E5+IF(F5=1,MAX(0,Scenarios!$B$3-SUM($E$2:$E$7)),0)</x:f>
        <x:v>260</x:v>
      </x:c>
      <x:c r="L5" s="6" t="str">
        <x:v>Active</x:v>
      </x:c>
      <x:c r="M5" s="6"/>
      <x:c r="N5" s="6"/>
    </x:row>
    <x:row r="6" ht="15" hidden="0" customHeight="1">
      <x:c r="A6" s="6" t="str">
        <x:v>Prêt auto</x:v>
      </x:c>
      <x:c r="B6" s="6" t="str">
        <x:v>Prêt personnel</x:v>
      </x:c>
      <x:c r="C6" s="70" t="n">
        <x:v>18000</x:v>
      </x:c>
      <x:c r="D6" s="72" t="n">
        <x:v>0.054</x:v>
      </x:c>
      <x:c r="E6" s="70" t="n">
        <x:v>420</x:v>
      </x:c>
      <x:c r="F6" s="6" t="n">
        <x:v>5</x:v>
      </x:c>
      <x:c r="G6" s="6" t="n">
        <x:v>6</x:v>
      </x:c>
      <x:c r="H6" s="6" t="str">
        <x:v>Modéré</x:v>
      </x:c>
      <x:c r="I6" s="70" t="n">
        <x:f>C6*D6/12</x:f>
        <x:v>81</x:v>
      </x:c>
      <x:c r="J6" s="74" t="n">
        <x:f>C6/SUM($C$2:$C$7)</x:f>
        <x:v>0.40358744394618834</x:v>
      </x:c>
      <x:c r="K6" s="70" t="n">
        <x:f>E6+IF(F6=1,MAX(0,Scenarios!$B$3-SUM($E$2:$E$7)),0)</x:f>
        <x:v>420</x:v>
      </x:c>
      <x:c r="L6" s="6" t="str">
        <x:v>Active</x:v>
      </x:c>
      <x:c r="M6" s="6"/>
      <x:c r="N6" s="6"/>
    </x:row>
    <x:row r="7" ht="15" hidden="0" customHeight="1">
      <x:c r="A7" s="6" t="str">
        <x:v>Dette familiale</x:v>
      </x:c>
      <x:c r="B7" s="6" t="str">
        <x:v>Autre</x:v>
      </x:c>
      <x:c r="C7" s="70" t="n">
        <x:v>1500</x:v>
      </x:c>
      <x:c r="D7" s="72" t="n">
        <x:v>0</x:v>
      </x:c>
      <x:c r="E7" s="70" t="n">
        <x:v>100</x:v>
      </x:c>
      <x:c r="F7" s="6" t="n">
        <x:v>6</x:v>
      </x:c>
      <x:c r="G7" s="6" t="n">
        <x:v>1</x:v>
      </x:c>
      <x:c r="H7" s="6" t="str">
        <x:v>Faible</x:v>
      </x:c>
      <x:c r="I7" s="70" t="n">
        <x:f>C7*D7/12</x:f>
        <x:v>0</x:v>
      </x:c>
      <x:c r="J7" s="74" t="n">
        <x:f>C7/SUM($C$2:$C$7)</x:f>
        <x:v>0.033632286995515695</x:v>
      </x:c>
      <x:c r="K7" s="70" t="n">
        <x:f>E7+IF(F7=1,MAX(0,Scenarios!$B$3-SUM($E$2:$E$7)),0)</x:f>
        <x:v>100</x:v>
      </x:c>
      <x:c r="L7" s="6" t="str">
        <x:v>Pause</x:v>
      </x:c>
      <x:c r="M7" s="6"/>
      <x:c r="N7" s="6"/>
    </x:row>
    <x:row r="8" ht="15" hidden="0" customHeight="1">
      <x:c r="A8" s="6"/>
      <x:c r="B8" s="6"/>
      <x:c r="C8" s="6"/>
      <x:c r="D8" s="6"/>
      <x:c r="E8" s="6"/>
      <x:c r="F8" s="6"/>
      <x:c r="G8" s="6"/>
      <x:c r="H8" s="6"/>
      <x:c r="I8" s="6"/>
      <x:c r="J8" s="6"/>
      <x:c r="K8" s="6"/>
      <x:c r="L8" s="6"/>
      <x:c r="M8" s="6"/>
      <x:c r="N8" s="6"/>
    </x:row>
    <x:row r="9" ht="15" hidden="0" customHeight="1">
      <x:c r="A9" s="6"/>
      <x:c r="B9" s="6"/>
      <x:c r="C9" s="6"/>
      <x:c r="D9" s="6"/>
      <x:c r="E9" s="6"/>
      <x:c r="F9" s="6"/>
      <x:c r="G9" s="6"/>
      <x:c r="H9" s="6"/>
      <x:c r="I9" s="6"/>
      <x:c r="J9" s="6"/>
      <x:c r="K9" s="6"/>
      <x:c r="L9" s="6"/>
      <x:c r="M9" s="6"/>
      <x:c r="N9" s="6"/>
    </x:row>
    <x:row r="10" ht="15" hidden="0" customHeight="1">
      <x:c r="A10" s="6"/>
      <x:c r="B10" s="6"/>
      <x:c r="C10" s="6"/>
      <x:c r="D10" s="6"/>
      <x:c r="E10" s="6"/>
      <x:c r="F10" s="6"/>
      <x:c r="G10" s="6"/>
      <x:c r="H10" s="6"/>
      <x:c r="I10" s="6"/>
      <x:c r="J10" s="6"/>
      <x:c r="K10" s="6"/>
      <x:c r="L10" s="6"/>
      <x:c r="M10" s="6"/>
      <x:c r="N10" s="6"/>
    </x:row>
    <x:row r="11" ht="15" hidden="0" customHeight="1">
      <x:c r="A11" s="6"/>
      <x:c r="B11" s="6"/>
      <x:c r="C11" s="6"/>
      <x:c r="D11" s="6"/>
      <x:c r="E11" s="6"/>
      <x:c r="F11" s="6"/>
      <x:c r="G11" s="6"/>
      <x:c r="H11" s="6"/>
      <x:c r="I11" s="6"/>
      <x:c r="J11" s="6"/>
      <x:c r="K11" s="6"/>
      <x:c r="L11" s="6"/>
      <x:c r="M11" s="6"/>
      <x:c r="N11" s="6"/>
    </x:row>
    <x:row r="12" ht="15" hidden="0" customHeight="1">
      <x:c r="A12" s="6"/>
      <x:c r="B12" s="6"/>
      <x:c r="C12" s="6"/>
      <x:c r="D12" s="6"/>
      <x:c r="E12" s="6"/>
      <x:c r="F12" s="6"/>
      <x:c r="G12" s="6"/>
      <x:c r="H12" s="6"/>
      <x:c r="I12" s="6"/>
      <x:c r="J12" s="6"/>
      <x:c r="K12" s="6"/>
      <x:c r="L12" s="6"/>
      <x:c r="M12" s="6"/>
      <x:c r="N12" s="6"/>
    </x:row>
    <x:row r="13" ht="15" hidden="0" customHeight="1">
      <x:c r="A13" s="6"/>
      <x:c r="B13" s="6"/>
      <x:c r="C13" s="6"/>
      <x:c r="D13" s="6"/>
      <x:c r="E13" s="6"/>
      <x:c r="F13" s="6"/>
      <x:c r="G13" s="6"/>
      <x:c r="H13" s="6"/>
      <x:c r="I13" s="6"/>
      <x:c r="J13" s="6"/>
      <x:c r="K13" s="6"/>
      <x:c r="L13" s="6"/>
      <x:c r="M13" s="6"/>
      <x:c r="N13" s="6"/>
    </x:row>
    <x:row r="14" ht="15" hidden="0" customHeight="1">
      <x:c r="A14" s="6"/>
      <x:c r="B14" s="6"/>
      <x:c r="C14" s="6"/>
      <x:c r="D14" s="6"/>
      <x:c r="E14" s="6"/>
      <x:c r="F14" s="6"/>
      <x:c r="G14" s="6"/>
      <x:c r="H14" s="6"/>
      <x:c r="I14" s="6"/>
      <x:c r="J14" s="6"/>
      <x:c r="K14" s="6"/>
      <x:c r="L14" s="6"/>
      <x:c r="M14" s="6"/>
      <x:c r="N14" s="6"/>
    </x:row>
    <x:row r="15" ht="15" hidden="0" customHeight="1">
      <x:c r="A15" s="6"/>
      <x:c r="B15" s="6"/>
      <x:c r="C15" s="6"/>
      <x:c r="D15" s="6"/>
      <x:c r="E15" s="6"/>
      <x:c r="F15" s="6"/>
      <x:c r="G15" s="6"/>
      <x:c r="H15" s="6"/>
      <x:c r="I15" s="6"/>
      <x:c r="J15" s="6"/>
      <x:c r="K15" s="6"/>
      <x:c r="L15" s="6"/>
      <x:c r="M15" s="6"/>
      <x:c r="N15" s="6"/>
    </x:row>
    <x:row r="16" ht="15" hidden="0" customHeight="1">
      <x:c r="A16" s="6"/>
      <x:c r="B16" s="6"/>
      <x:c r="C16" s="6"/>
      <x:c r="D16" s="6"/>
      <x:c r="E16" s="6"/>
      <x:c r="F16" s="6"/>
      <x:c r="G16" s="6"/>
      <x:c r="H16" s="6"/>
      <x:c r="I16" s="6"/>
      <x:c r="J16" s="6"/>
      <x:c r="K16" s="6"/>
      <x:c r="L16" s="6"/>
      <x:c r="M16" s="6"/>
      <x:c r="N16" s="6"/>
    </x:row>
    <x:row r="17" ht="15" hidden="0" customHeight="1">
      <x:c r="A17" s="6"/>
      <x:c r="B17" s="6"/>
      <x:c r="C17" s="6"/>
      <x:c r="D17" s="6"/>
      <x:c r="E17" s="6"/>
      <x:c r="F17" s="6"/>
      <x:c r="G17" s="6"/>
      <x:c r="H17" s="6"/>
      <x:c r="I17" s="6"/>
      <x:c r="J17" s="6"/>
      <x:c r="K17" s="6"/>
      <x:c r="L17" s="6"/>
      <x:c r="M17" s="6"/>
      <x:c r="N17" s="6"/>
    </x:row>
    <x:row r="18" ht="15" hidden="0" customHeight="1">
      <x:c r="A18" s="6"/>
      <x:c r="B18" s="6"/>
      <x:c r="C18" s="6"/>
      <x:c r="D18" s="6"/>
      <x:c r="E18" s="6"/>
      <x:c r="F18" s="6"/>
      <x:c r="G18" s="6"/>
      <x:c r="H18" s="6"/>
      <x:c r="I18" s="6"/>
      <x:c r="J18" s="6"/>
      <x:c r="K18" s="6"/>
      <x:c r="L18" s="6"/>
      <x:c r="M18" s="6"/>
      <x:c r="N18" s="6"/>
    </x:row>
    <x:row r="19" ht="15" hidden="0" customHeight="1">
      <x:c r="A19" s="6"/>
      <x:c r="B19" s="6"/>
      <x:c r="C19" s="6"/>
      <x:c r="D19" s="6"/>
      <x:c r="E19" s="6"/>
      <x:c r="F19" s="6"/>
      <x:c r="G19" s="6"/>
      <x:c r="H19" s="6"/>
      <x:c r="I19" s="6"/>
      <x:c r="J19" s="6"/>
      <x:c r="K19" s="6"/>
      <x:c r="L19" s="6"/>
      <x:c r="M19" s="6"/>
      <x:c r="N19" s="6"/>
    </x:row>
    <x:row r="20" ht="15" hidden="0" customHeight="1">
      <x:c r="A20" s="6"/>
      <x:c r="B20" s="6"/>
      <x:c r="C20" s="6"/>
      <x:c r="D20" s="6"/>
      <x:c r="E20" s="6"/>
      <x:c r="F20" s="6"/>
      <x:c r="G20" s="6"/>
      <x:c r="H20" s="6"/>
      <x:c r="I20" s="6"/>
      <x:c r="J20" s="6"/>
      <x:c r="K20" s="6"/>
      <x:c r="L20" s="6"/>
      <x:c r="M20" s="6"/>
      <x:c r="N20" s="6"/>
    </x:row>
    <x:row r="21" ht="15" hidden="0" customHeight="1">
      <x:c r="A21" s="6"/>
      <x:c r="B21" s="6"/>
      <x:c r="C21" s="6"/>
      <x:c r="D21" s="6"/>
      <x:c r="E21" s="6"/>
      <x:c r="F21" s="6"/>
      <x:c r="G21" s="6"/>
      <x:c r="H21" s="6"/>
      <x:c r="I21" s="6"/>
      <x:c r="J21" s="6"/>
      <x:c r="K21" s="6"/>
      <x:c r="L21" s="6"/>
      <x:c r="M21" s="6"/>
      <x:c r="N21" s="6"/>
    </x:row>
    <x:row r="22" ht="15" hidden="0" customHeight="1">
      <x:c r="A22" s="6"/>
      <x:c r="B22" s="6"/>
      <x:c r="C22" s="6"/>
      <x:c r="D22" s="6"/>
      <x:c r="E22" s="6"/>
      <x:c r="F22" s="6"/>
      <x:c r="G22" s="6"/>
      <x:c r="H22" s="6"/>
      <x:c r="I22" s="6"/>
      <x:c r="J22" s="6"/>
      <x:c r="K22" s="6"/>
      <x:c r="L22" s="6"/>
      <x:c r="M22" s="6"/>
      <x:c r="N22" s="6"/>
    </x:row>
    <x:row r="23" ht="15" hidden="0" customHeight="1">
      <x:c r="A23" s="6"/>
      <x:c r="B23" s="6"/>
      <x:c r="C23" s="6"/>
      <x:c r="D23" s="6"/>
      <x:c r="E23" s="6"/>
      <x:c r="F23" s="6"/>
      <x:c r="G23" s="6"/>
      <x:c r="H23" s="6"/>
      <x:c r="I23" s="6"/>
      <x:c r="J23" s="6"/>
      <x:c r="K23" s="6"/>
      <x:c r="L23" s="6"/>
      <x:c r="M23" s="6"/>
      <x:c r="N23" s="6"/>
    </x:row>
    <x:row r="24" ht="15" hidden="0" customHeight="1">
      <x:c r="A24" s="6"/>
      <x:c r="B24" s="6"/>
      <x:c r="C24" s="6"/>
      <x:c r="D24" s="6"/>
      <x:c r="E24" s="6"/>
      <x:c r="F24" s="6"/>
      <x:c r="G24" s="6"/>
      <x:c r="H24" s="6"/>
      <x:c r="I24" s="6"/>
      <x:c r="J24" s="6"/>
      <x:c r="K24" s="6"/>
      <x:c r="L24" s="6"/>
      <x:c r="M24" s="6"/>
      <x:c r="N24" s="6"/>
    </x:row>
    <x:row r="25" ht="15" hidden="0" customHeight="1">
      <x:c r="A25" s="6"/>
      <x:c r="B25" s="6"/>
      <x:c r="C25" s="6"/>
      <x:c r="D25" s="6"/>
      <x:c r="E25" s="6"/>
      <x:c r="F25" s="6"/>
      <x:c r="G25" s="6"/>
      <x:c r="H25" s="6"/>
      <x:c r="I25" s="6"/>
      <x:c r="J25" s="6"/>
      <x:c r="K25" s="6"/>
      <x:c r="L25" s="6"/>
      <x:c r="M25" s="6"/>
      <x:c r="N25" s="6"/>
    </x:row>
    <x:row r="26" ht="15" hidden="0" customHeight="1">
      <x:c r="A26" s="6"/>
      <x:c r="B26" s="6"/>
      <x:c r="C26" s="6"/>
      <x:c r="D26" s="6"/>
      <x:c r="E26" s="6"/>
      <x:c r="F26" s="6"/>
      <x:c r="G26" s="6"/>
      <x:c r="H26" s="6"/>
      <x:c r="I26" s="6"/>
      <x:c r="J26" s="6"/>
      <x:c r="K26" s="6"/>
      <x:c r="L26" s="6"/>
      <x:c r="M26" s="6"/>
      <x:c r="N26" s="6"/>
    </x:row>
    <x:row r="27" ht="15" hidden="0" customHeight="1">
      <x:c r="A27" s="6"/>
      <x:c r="B27" s="6"/>
      <x:c r="C27" s="6"/>
      <x:c r="D27" s="6"/>
      <x:c r="E27" s="6"/>
      <x:c r="F27" s="6"/>
      <x:c r="G27" s="6"/>
      <x:c r="H27" s="6"/>
      <x:c r="I27" s="6"/>
      <x:c r="J27" s="6"/>
      <x:c r="K27" s="6"/>
      <x:c r="L27" s="6"/>
      <x:c r="M27" s="6"/>
      <x:c r="N27" s="6"/>
    </x:row>
    <x:row r="28" ht="15" hidden="0" customHeight="1">
      <x:c r="A28" s="6"/>
      <x:c r="B28" s="6"/>
      <x:c r="C28" s="6"/>
      <x:c r="D28" s="6"/>
      <x:c r="E28" s="6"/>
      <x:c r="F28" s="6"/>
      <x:c r="G28" s="6"/>
      <x:c r="H28" s="6"/>
      <x:c r="I28" s="6"/>
      <x:c r="J28" s="6"/>
      <x:c r="K28" s="6"/>
      <x:c r="L28" s="6"/>
      <x:c r="M28" s="6"/>
      <x:c r="N28" s="6"/>
    </x:row>
    <x:row r="29" ht="15" hidden="0" customHeight="1">
      <x:c r="A29" s="6"/>
      <x:c r="B29" s="6"/>
      <x:c r="C29" s="6"/>
      <x:c r="D29" s="6"/>
      <x:c r="E29" s="6"/>
      <x:c r="F29" s="6"/>
      <x:c r="G29" s="6"/>
      <x:c r="H29" s="6"/>
      <x:c r="I29" s="6"/>
      <x:c r="J29" s="6"/>
      <x:c r="K29" s="6"/>
      <x:c r="L29" s="6"/>
      <x:c r="M29" s="6"/>
      <x:c r="N29" s="6"/>
    </x:row>
    <x:row r="30" ht="15" hidden="0" customHeight="1">
      <x:c r="A30" s="6"/>
      <x:c r="B30" s="6"/>
      <x:c r="C30" s="6"/>
      <x:c r="D30" s="6"/>
      <x:c r="E30" s="6"/>
      <x:c r="F30" s="6"/>
      <x:c r="G30" s="6"/>
      <x:c r="H30" s="6"/>
      <x:c r="I30" s="6"/>
      <x:c r="J30" s="6"/>
      <x:c r="K30" s="6"/>
      <x:c r="L30" s="6"/>
      <x:c r="M30" s="6"/>
      <x:c r="N30" s="6"/>
    </x:row>
    <x:row r="31" ht="15" hidden="0" customHeight="1">
      <x:c r="A31" s="6"/>
      <x:c r="B31" s="6"/>
      <x:c r="C31" s="6"/>
      <x:c r="D31" s="6"/>
      <x:c r="E31" s="6"/>
      <x:c r="F31" s="6"/>
      <x:c r="G31" s="6"/>
      <x:c r="H31" s="6"/>
      <x:c r="I31" s="6"/>
      <x:c r="J31" s="6"/>
      <x:c r="K31" s="6"/>
      <x:c r="L31" s="6"/>
      <x:c r="M31" s="6"/>
      <x:c r="N31" s="6"/>
    </x:row>
    <x:row r="32" ht="15" hidden="0" customHeight="1">
      <x:c r="A32" s="6"/>
      <x:c r="B32" s="6"/>
      <x:c r="C32" s="6"/>
      <x:c r="D32" s="6"/>
      <x:c r="E32" s="6"/>
      <x:c r="F32" s="6"/>
      <x:c r="G32" s="6"/>
      <x:c r="H32" s="6"/>
      <x:c r="I32" s="6"/>
      <x:c r="J32" s="6"/>
      <x:c r="K32" s="6"/>
      <x:c r="L32" s="6"/>
      <x:c r="M32" s="6"/>
      <x:c r="N32" s="6"/>
    </x:row>
    <x:row r="33" ht="15" hidden="0" customHeight="1">
      <x:c r="A33" s="6"/>
      <x:c r="B33" s="6"/>
      <x:c r="C33" s="6"/>
      <x:c r="D33" s="6"/>
      <x:c r="E33" s="6"/>
      <x:c r="F33" s="6"/>
      <x:c r="G33" s="6"/>
      <x:c r="H33" s="6"/>
      <x:c r="I33" s="6"/>
      <x:c r="J33" s="6"/>
      <x:c r="K33" s="6"/>
      <x:c r="L33" s="6"/>
      <x:c r="M33" s="6"/>
      <x:c r="N33" s="6"/>
    </x:row>
    <x:row r="34" ht="15" hidden="0" customHeight="1">
      <x:c r="A34" s="6"/>
      <x:c r="B34" s="6"/>
      <x:c r="C34" s="6"/>
      <x:c r="D34" s="6"/>
      <x:c r="E34" s="6"/>
      <x:c r="F34" s="6"/>
      <x:c r="G34" s="6"/>
      <x:c r="H34" s="6"/>
      <x:c r="I34" s="6"/>
      <x:c r="J34" s="6"/>
      <x:c r="K34" s="6"/>
      <x:c r="L34" s="6"/>
      <x:c r="M34" s="6"/>
      <x:c r="N34" s="6"/>
    </x:row>
    <x:row r="35" ht="15" hidden="0" customHeight="1">
      <x:c r="A35" s="6"/>
      <x:c r="B35" s="6"/>
      <x:c r="C35" s="6"/>
      <x:c r="D35" s="6"/>
      <x:c r="E35" s="6"/>
      <x:c r="F35" s="6"/>
      <x:c r="G35" s="6"/>
      <x:c r="H35" s="6"/>
      <x:c r="I35" s="6"/>
      <x:c r="J35" s="6"/>
      <x:c r="K35" s="6"/>
      <x:c r="L35" s="6"/>
      <x:c r="M35" s="6"/>
      <x:c r="N35" s="6"/>
    </x:row>
    <x:row r="36" ht="15" hidden="0" customHeight="1">
      <x:c r="A36" s="6"/>
      <x:c r="B36" s="6"/>
      <x:c r="C36" s="6"/>
      <x:c r="D36" s="6"/>
      <x:c r="E36" s="6"/>
      <x:c r="F36" s="6"/>
      <x:c r="G36" s="6"/>
      <x:c r="H36" s="6"/>
      <x:c r="I36" s="6"/>
      <x:c r="J36" s="6"/>
      <x:c r="K36" s="6"/>
      <x:c r="L36" s="6"/>
      <x:c r="M36" s="6"/>
      <x:c r="N36" s="6"/>
    </x:row>
    <x:row r="37" ht="15" hidden="0" customHeight="1">
      <x:c r="A37" s="6"/>
      <x:c r="B37" s="6"/>
      <x:c r="C37" s="6"/>
      <x:c r="D37" s="6"/>
      <x:c r="E37" s="6"/>
      <x:c r="F37" s="6"/>
      <x:c r="G37" s="6"/>
      <x:c r="H37" s="6"/>
      <x:c r="I37" s="6"/>
      <x:c r="J37" s="6"/>
      <x:c r="K37" s="6"/>
      <x:c r="L37" s="6"/>
      <x:c r="M37" s="6"/>
      <x:c r="N37" s="6"/>
    </x:row>
    <x:row r="38" ht="15" hidden="0" customHeight="1">
      <x:c r="A38" s="6"/>
      <x:c r="B38" s="6"/>
      <x:c r="C38" s="6"/>
      <x:c r="D38" s="6"/>
      <x:c r="E38" s="6"/>
      <x:c r="F38" s="6"/>
      <x:c r="G38" s="6"/>
      <x:c r="H38" s="6"/>
      <x:c r="I38" s="6"/>
      <x:c r="J38" s="6"/>
      <x:c r="K38" s="6"/>
      <x:c r="L38" s="6"/>
      <x:c r="M38" s="6"/>
      <x:c r="N38" s="6"/>
    </x:row>
    <x:row r="39" ht="15" hidden="0" customHeight="1">
      <x:c r="A39" s="6"/>
      <x:c r="B39" s="6"/>
      <x:c r="C39" s="6"/>
      <x:c r="D39" s="6"/>
      <x:c r="E39" s="6"/>
      <x:c r="F39" s="6"/>
      <x:c r="G39" s="6"/>
      <x:c r="H39" s="6"/>
      <x:c r="I39" s="6"/>
      <x:c r="J39" s="6"/>
      <x:c r="K39" s="6"/>
      <x:c r="L39" s="6"/>
      <x:c r="M39" s="6"/>
      <x:c r="N39" s="6"/>
    </x:row>
    <x:row r="40" ht="15" hidden="0" customHeight="1">
      <x:c r="A40" s="6"/>
      <x:c r="B40" s="6"/>
      <x:c r="C40" s="6"/>
      <x:c r="D40" s="6"/>
      <x:c r="E40" s="6"/>
      <x:c r="F40" s="6"/>
      <x:c r="G40" s="6"/>
      <x:c r="H40" s="6"/>
      <x:c r="I40" s="6"/>
      <x:c r="J40" s="6"/>
      <x:c r="K40" s="6"/>
      <x:c r="L40" s="6"/>
      <x:c r="M40" s="6"/>
      <x:c r="N40" s="6"/>
    </x:row>
    <x:row r="41" ht="15" hidden="0" customHeight="1">
      <x:c r="A41" s="6"/>
      <x:c r="B41" s="6"/>
      <x:c r="C41" s="6"/>
      <x:c r="D41" s="6"/>
      <x:c r="E41" s="6"/>
      <x:c r="F41" s="6"/>
      <x:c r="G41" s="6"/>
      <x:c r="H41" s="6"/>
      <x:c r="I41" s="6"/>
      <x:c r="J41" s="6"/>
      <x:c r="K41" s="6"/>
      <x:c r="L41" s="6"/>
      <x:c r="M41" s="6"/>
      <x:c r="N41" s="6"/>
    </x:row>
    <x:row r="42" ht="15" hidden="0" customHeight="1">
      <x:c r="A42" s="6"/>
      <x:c r="B42" s="6"/>
      <x:c r="C42" s="6"/>
      <x:c r="D42" s="6"/>
      <x:c r="E42" s="6"/>
      <x:c r="F42" s="6"/>
      <x:c r="G42" s="6"/>
      <x:c r="H42" s="6"/>
      <x:c r="I42" s="6"/>
      <x:c r="J42" s="6"/>
      <x:c r="K42" s="6"/>
      <x:c r="L42" s="6"/>
      <x:c r="M42" s="6"/>
      <x:c r="N42" s="6"/>
    </x:row>
    <x:row r="43" ht="15" hidden="0" customHeight="1">
      <x:c r="A43" s="6"/>
      <x:c r="B43" s="6"/>
      <x:c r="C43" s="6"/>
      <x:c r="D43" s="6"/>
      <x:c r="E43" s="6"/>
      <x:c r="F43" s="6"/>
      <x:c r="G43" s="6"/>
      <x:c r="H43" s="6"/>
      <x:c r="I43" s="6"/>
      <x:c r="J43" s="6"/>
      <x:c r="K43" s="6"/>
      <x:c r="L43" s="6"/>
      <x:c r="M43" s="6"/>
      <x:c r="N43" s="6"/>
    </x:row>
    <x:row r="44" ht="15" hidden="0" customHeight="1">
      <x:c r="A44" s="6"/>
      <x:c r="B44" s="6"/>
      <x:c r="C44" s="6"/>
      <x:c r="D44" s="6"/>
      <x:c r="E44" s="6"/>
      <x:c r="F44" s="6"/>
      <x:c r="G44" s="6"/>
      <x:c r="H44" s="6"/>
      <x:c r="I44" s="6"/>
      <x:c r="J44" s="6"/>
      <x:c r="K44" s="6"/>
      <x:c r="L44" s="6"/>
      <x:c r="M44" s="6"/>
      <x:c r="N44" s="6"/>
    </x:row>
    <x:row r="45" ht="15" hidden="0" customHeight="1">
      <x:c r="A45" s="6"/>
      <x:c r="B45" s="6"/>
      <x:c r="C45" s="6"/>
      <x:c r="D45" s="6"/>
      <x:c r="E45" s="6"/>
      <x:c r="F45" s="6"/>
      <x:c r="G45" s="6"/>
      <x:c r="H45" s="6"/>
      <x:c r="I45" s="6"/>
      <x:c r="J45" s="6"/>
      <x:c r="K45" s="6"/>
      <x:c r="L45" s="6"/>
      <x:c r="M45" s="6"/>
      <x:c r="N45" s="6"/>
    </x:row>
    <x:row r="46" ht="15" hidden="0" customHeight="1">
      <x:c r="A46" s="6"/>
      <x:c r="B46" s="6"/>
      <x:c r="C46" s="6"/>
      <x:c r="D46" s="6"/>
      <x:c r="E46" s="6"/>
      <x:c r="F46" s="6"/>
      <x:c r="G46" s="6"/>
      <x:c r="H46" s="6"/>
      <x:c r="I46" s="6"/>
      <x:c r="J46" s="6"/>
      <x:c r="K46" s="6"/>
      <x:c r="L46" s="6"/>
      <x:c r="M46" s="6"/>
      <x:c r="N46" s="6"/>
    </x:row>
    <x:row r="47" ht="15" hidden="0" customHeight="1">
      <x:c r="A47" s="6"/>
      <x:c r="B47" s="6"/>
      <x:c r="C47" s="6"/>
      <x:c r="D47" s="6"/>
      <x:c r="E47" s="6"/>
      <x:c r="F47" s="6"/>
      <x:c r="G47" s="6"/>
      <x:c r="H47" s="6"/>
      <x:c r="I47" s="6"/>
      <x:c r="J47" s="6"/>
      <x:c r="K47" s="6"/>
      <x:c r="L47" s="6"/>
      <x:c r="M47" s="6"/>
      <x:c r="N47" s="6"/>
    </x:row>
    <x:row r="48" ht="15" hidden="0" customHeight="1">
      <x:c r="A48" s="6"/>
      <x:c r="B48" s="6"/>
      <x:c r="C48" s="6"/>
      <x:c r="D48" s="6"/>
      <x:c r="E48" s="6"/>
      <x:c r="F48" s="6"/>
      <x:c r="G48" s="6"/>
      <x:c r="H48" s="6"/>
      <x:c r="I48" s="6"/>
      <x:c r="J48" s="6"/>
      <x:c r="K48" s="6"/>
      <x:c r="L48" s="6"/>
      <x:c r="M48" s="6"/>
      <x:c r="N48" s="6"/>
    </x:row>
    <x:row r="49" ht="15" hidden="0" customHeight="1">
      <x:c r="A49" s="6"/>
      <x:c r="B49" s="6"/>
      <x:c r="C49" s="6"/>
      <x:c r="D49" s="6"/>
      <x:c r="E49" s="6"/>
      <x:c r="F49" s="6"/>
      <x:c r="G49" s="6"/>
      <x:c r="H49" s="6"/>
      <x:c r="I49" s="6"/>
      <x:c r="J49" s="6"/>
      <x:c r="K49" s="6"/>
      <x:c r="L49" s="6"/>
      <x:c r="M49" s="6"/>
      <x:c r="N49" s="6"/>
    </x:row>
    <x:row r="50" ht="15" hidden="0" customHeight="1">
      <x:c r="A50" s="6"/>
      <x:c r="B50" s="6"/>
      <x:c r="C50" s="6"/>
      <x:c r="D50" s="6"/>
      <x:c r="E50" s="6"/>
      <x:c r="F50" s="6"/>
      <x:c r="G50" s="6"/>
      <x:c r="H50" s="6"/>
      <x:c r="I50" s="6"/>
      <x:c r="J50" s="6"/>
      <x:c r="K50" s="6"/>
      <x:c r="L50" s="6"/>
      <x:c r="M50" s="6"/>
      <x:c r="N50" s="6"/>
    </x:row>
    <x:row r="51" ht="15" hidden="0" customHeight="1">
      <x:c r="A51" s="6"/>
      <x:c r="B51" s="6"/>
      <x:c r="C51" s="6"/>
      <x:c r="D51" s="6"/>
      <x:c r="E51" s="6"/>
      <x:c r="F51" s="6"/>
      <x:c r="G51" s="6"/>
      <x:c r="H51" s="6"/>
      <x:c r="I51" s="6"/>
      <x:c r="J51" s="6"/>
      <x:c r="K51" s="6"/>
      <x:c r="L51" s="6"/>
      <x:c r="M51" s="6"/>
      <x:c r="N51" s="6"/>
    </x:row>
    <x:row r="52" ht="15" hidden="0" customHeight="1">
      <x:c r="A52" s="6"/>
      <x:c r="B52" s="6"/>
      <x:c r="C52" s="6"/>
      <x:c r="D52" s="6"/>
      <x:c r="E52" s="6"/>
      <x:c r="F52" s="6"/>
      <x:c r="G52" s="6"/>
      <x:c r="H52" s="6"/>
      <x:c r="I52" s="6"/>
      <x:c r="J52" s="6"/>
      <x:c r="K52" s="6"/>
      <x:c r="L52" s="6"/>
      <x:c r="M52" s="6"/>
      <x:c r="N52" s="6"/>
    </x:row>
    <x:row r="53" ht="15" hidden="0" customHeight="1">
      <x:c r="A53" s="6"/>
      <x:c r="B53" s="6"/>
      <x:c r="C53" s="6"/>
      <x:c r="D53" s="6"/>
      <x:c r="E53" s="6"/>
      <x:c r="F53" s="6"/>
      <x:c r="G53" s="6"/>
      <x:c r="H53" s="6"/>
      <x:c r="I53" s="6"/>
      <x:c r="J53" s="6"/>
      <x:c r="K53" s="6"/>
      <x:c r="L53" s="6"/>
      <x:c r="M53" s="6"/>
      <x:c r="N53" s="6"/>
    </x:row>
    <x:row r="54" ht="15" hidden="0" customHeight="1">
      <x:c r="A54" s="6"/>
      <x:c r="B54" s="6"/>
      <x:c r="C54" s="6"/>
      <x:c r="D54" s="6"/>
      <x:c r="E54" s="6"/>
      <x:c r="F54" s="6"/>
      <x:c r="G54" s="6"/>
      <x:c r="H54" s="6"/>
      <x:c r="I54" s="6"/>
      <x:c r="J54" s="6"/>
      <x:c r="K54" s="6"/>
      <x:c r="L54" s="6"/>
      <x:c r="M54" s="6"/>
      <x:c r="N54" s="6"/>
    </x:row>
    <x:row r="55" ht="15" hidden="0" customHeight="1">
      <x:c r="A55" s="6"/>
      <x:c r="B55" s="6"/>
      <x:c r="C55" s="6"/>
      <x:c r="D55" s="6"/>
      <x:c r="E55" s="6"/>
      <x:c r="F55" s="6"/>
      <x:c r="G55" s="6"/>
      <x:c r="H55" s="6"/>
      <x:c r="I55" s="6"/>
      <x:c r="J55" s="6"/>
      <x:c r="K55" s="6"/>
      <x:c r="L55" s="6"/>
      <x:c r="M55" s="6"/>
      <x:c r="N55" s="6"/>
    </x:row>
    <x:row r="56" ht="15" hidden="0" customHeight="1">
      <x:c r="A56" s="6"/>
      <x:c r="B56" s="6"/>
      <x:c r="C56" s="6"/>
      <x:c r="D56" s="6"/>
      <x:c r="E56" s="6"/>
      <x:c r="F56" s="6"/>
      <x:c r="G56" s="6"/>
      <x:c r="H56" s="6"/>
      <x:c r="I56" s="6"/>
      <x:c r="J56" s="6"/>
      <x:c r="K56" s="6"/>
      <x:c r="L56" s="6"/>
      <x:c r="M56" s="6"/>
      <x:c r="N56" s="6"/>
    </x:row>
    <x:row r="57" ht="15" hidden="0" customHeight="1">
      <x:c r="A57" s="6"/>
      <x:c r="B57" s="6"/>
      <x:c r="C57" s="6"/>
      <x:c r="D57" s="6"/>
      <x:c r="E57" s="6"/>
      <x:c r="F57" s="6"/>
      <x:c r="G57" s="6"/>
      <x:c r="H57" s="6"/>
      <x:c r="I57" s="6"/>
      <x:c r="J57" s="6"/>
      <x:c r="K57" s="6"/>
      <x:c r="L57" s="6"/>
      <x:c r="M57" s="6"/>
      <x:c r="N57" s="6"/>
    </x:row>
    <x:row r="58" ht="15" hidden="0" customHeight="1">
      <x:c r="A58" s="6"/>
      <x:c r="B58" s="6"/>
      <x:c r="C58" s="6"/>
      <x:c r="D58" s="6"/>
      <x:c r="E58" s="6"/>
      <x:c r="F58" s="6"/>
      <x:c r="G58" s="6"/>
      <x:c r="H58" s="6"/>
      <x:c r="I58" s="6"/>
      <x:c r="J58" s="6"/>
      <x:c r="K58" s="6"/>
      <x:c r="L58" s="6"/>
      <x:c r="M58" s="6"/>
      <x:c r="N58" s="6"/>
    </x:row>
    <x:row r="59" ht="15" hidden="0" customHeight="1">
      <x:c r="A59" s="6"/>
      <x:c r="B59" s="6"/>
      <x:c r="C59" s="6"/>
      <x:c r="D59" s="6"/>
      <x:c r="E59" s="6"/>
      <x:c r="F59" s="6"/>
      <x:c r="G59" s="6"/>
      <x:c r="H59" s="6"/>
      <x:c r="I59" s="6"/>
      <x:c r="J59" s="6"/>
      <x:c r="K59" s="6"/>
      <x:c r="L59" s="6"/>
      <x:c r="M59" s="6"/>
      <x:c r="N59" s="6"/>
    </x:row>
    <x:row r="60" ht="15" hidden="0" customHeight="1">
      <x:c r="A60" s="6"/>
      <x:c r="B60" s="6"/>
      <x:c r="C60" s="6"/>
      <x:c r="D60" s="6"/>
      <x:c r="E60" s="6"/>
      <x:c r="F60" s="6"/>
      <x:c r="G60" s="6"/>
      <x:c r="H60" s="6"/>
      <x:c r="I60" s="6"/>
      <x:c r="J60" s="6"/>
      <x:c r="K60" s="6"/>
      <x:c r="L60" s="6"/>
      <x:c r="M60" s="6"/>
      <x:c r="N60" s="6"/>
    </x:row>
    <x:row r="61" ht="15" hidden="0" customHeight="1">
      <x:c r="A61" s="6"/>
      <x:c r="B61" s="6"/>
      <x:c r="C61" s="6"/>
      <x:c r="D61" s="6"/>
      <x:c r="E61" s="6"/>
      <x:c r="F61" s="6"/>
      <x:c r="G61" s="6"/>
      <x:c r="H61" s="6"/>
      <x:c r="I61" s="6"/>
      <x:c r="J61" s="6"/>
      <x:c r="K61" s="6"/>
      <x:c r="L61" s="6"/>
      <x:c r="M61" s="6"/>
      <x:c r="N61" s="6"/>
    </x:row>
    <x:row r="62" ht="15" hidden="0" customHeight="1">
      <x:c r="A62" s="6"/>
      <x:c r="B62" s="6"/>
      <x:c r="C62" s="6"/>
      <x:c r="D62" s="6"/>
      <x:c r="E62" s="6"/>
      <x:c r="F62" s="6"/>
      <x:c r="G62" s="6"/>
      <x:c r="H62" s="6"/>
      <x:c r="I62" s="6"/>
      <x:c r="J62" s="6"/>
      <x:c r="K62" s="6"/>
      <x:c r="L62" s="6"/>
      <x:c r="M62" s="6"/>
      <x:c r="N62" s="6"/>
    </x:row>
    <x:row r="63" ht="15" hidden="0" customHeight="1">
      <x:c r="A63" s="6"/>
      <x:c r="B63" s="6"/>
      <x:c r="C63" s="6"/>
      <x:c r="D63" s="6"/>
      <x:c r="E63" s="6"/>
      <x:c r="F63" s="6"/>
      <x:c r="G63" s="6"/>
      <x:c r="H63" s="6"/>
      <x:c r="I63" s="6"/>
      <x:c r="J63" s="6"/>
      <x:c r="K63" s="6"/>
      <x:c r="L63" s="6"/>
      <x:c r="M63" s="6"/>
      <x:c r="N63" s="6"/>
    </x:row>
    <x:row r="64" ht="15" hidden="0" customHeight="1">
      <x:c r="A64" s="6"/>
      <x:c r="B64" s="6"/>
      <x:c r="C64" s="6"/>
      <x:c r="D64" s="6"/>
      <x:c r="E64" s="6"/>
      <x:c r="F64" s="6"/>
      <x:c r="G64" s="6"/>
      <x:c r="H64" s="6"/>
      <x:c r="I64" s="6"/>
      <x:c r="J64" s="6"/>
      <x:c r="K64" s="6"/>
      <x:c r="L64" s="6"/>
      <x:c r="M64" s="6"/>
      <x:c r="N64" s="6"/>
    </x:row>
    <x:row r="65" ht="15" hidden="0" customHeight="1">
      <x:c r="A65" s="6"/>
      <x:c r="B65" s="6"/>
      <x:c r="C65" s="6"/>
      <x:c r="D65" s="6"/>
      <x:c r="E65" s="6"/>
      <x:c r="F65" s="6"/>
      <x:c r="G65" s="6"/>
      <x:c r="H65" s="6"/>
      <x:c r="I65" s="6"/>
      <x:c r="J65" s="6"/>
      <x:c r="K65" s="6"/>
      <x:c r="L65" s="6"/>
      <x:c r="M65" s="6"/>
      <x:c r="N65" s="6"/>
    </x:row>
    <x:row r="66" ht="15" hidden="0" customHeight="1">
      <x:c r="A66" s="6"/>
      <x:c r="B66" s="6"/>
      <x:c r="C66" s="6"/>
      <x:c r="D66" s="6"/>
      <x:c r="E66" s="6"/>
      <x:c r="F66" s="6"/>
      <x:c r="G66" s="6"/>
      <x:c r="H66" s="6"/>
      <x:c r="I66" s="6"/>
      <x:c r="J66" s="6"/>
      <x:c r="K66" s="6"/>
      <x:c r="L66" s="6"/>
      <x:c r="M66" s="6"/>
      <x:c r="N66" s="6"/>
    </x:row>
    <x:row r="67" ht="15" hidden="0" customHeight="1">
      <x:c r="A67" s="6"/>
      <x:c r="B67" s="6"/>
      <x:c r="C67" s="6"/>
      <x:c r="D67" s="6"/>
      <x:c r="E67" s="6"/>
      <x:c r="F67" s="6"/>
      <x:c r="G67" s="6"/>
      <x:c r="H67" s="6"/>
      <x:c r="I67" s="6"/>
      <x:c r="J67" s="6"/>
      <x:c r="K67" s="6"/>
      <x:c r="L67" s="6"/>
      <x:c r="M67" s="6"/>
      <x:c r="N67" s="6"/>
    </x:row>
    <x:row r="68" ht="15" hidden="0" customHeight="1">
      <x:c r="A68" s="6"/>
      <x:c r="B68" s="6"/>
      <x:c r="C68" s="6"/>
      <x:c r="D68" s="6"/>
      <x:c r="E68" s="6"/>
      <x:c r="F68" s="6"/>
      <x:c r="G68" s="6"/>
      <x:c r="H68" s="6"/>
      <x:c r="I68" s="6"/>
      <x:c r="J68" s="6"/>
      <x:c r="K68" s="6"/>
      <x:c r="L68" s="6"/>
      <x:c r="M68" s="6"/>
      <x:c r="N68" s="6"/>
    </x:row>
    <x:row r="69" ht="15" hidden="0" customHeight="1">
      <x:c r="A69" s="6"/>
      <x:c r="B69" s="6"/>
      <x:c r="C69" s="6"/>
      <x:c r="D69" s="6"/>
      <x:c r="E69" s="6"/>
      <x:c r="F69" s="6"/>
      <x:c r="G69" s="6"/>
      <x:c r="H69" s="6"/>
      <x:c r="I69" s="6"/>
      <x:c r="J69" s="6"/>
      <x:c r="K69" s="6"/>
      <x:c r="L69" s="6"/>
      <x:c r="M69" s="6"/>
      <x:c r="N69" s="6"/>
    </x:row>
    <x:row r="70" ht="15" hidden="0" customHeight="1">
      <x:c r="A70" s="6"/>
      <x:c r="B70" s="6"/>
      <x:c r="C70" s="6"/>
      <x:c r="D70" s="6"/>
      <x:c r="E70" s="6"/>
      <x:c r="F70" s="6"/>
      <x:c r="G70" s="6"/>
      <x:c r="H70" s="6"/>
      <x:c r="I70" s="6"/>
      <x:c r="J70" s="6"/>
      <x:c r="K70" s="6"/>
      <x:c r="L70" s="6"/>
      <x:c r="M70" s="6"/>
      <x:c r="N70" s="6"/>
    </x:row>
    <x:row r="71" ht="15" hidden="0" customHeight="1">
      <x:c r="A71" s="6"/>
      <x:c r="B71" s="6"/>
      <x:c r="C71" s="6"/>
      <x:c r="D71" s="6"/>
      <x:c r="E71" s="6"/>
      <x:c r="F71" s="6"/>
      <x:c r="G71" s="6"/>
      <x:c r="H71" s="6"/>
      <x:c r="I71" s="6"/>
      <x:c r="J71" s="6"/>
      <x:c r="K71" s="6"/>
      <x:c r="L71" s="6"/>
      <x:c r="M71" s="6"/>
      <x:c r="N71" s="6"/>
    </x:row>
    <x:row r="72" ht="15" hidden="0" customHeight="1">
      <x:c r="A72" s="6"/>
      <x:c r="B72" s="6"/>
      <x:c r="C72" s="6"/>
      <x:c r="D72" s="6"/>
      <x:c r="E72" s="6"/>
      <x:c r="F72" s="6"/>
      <x:c r="G72" s="6"/>
      <x:c r="H72" s="6"/>
      <x:c r="I72" s="6"/>
      <x:c r="J72" s="6"/>
      <x:c r="K72" s="6"/>
      <x:c r="L72" s="6"/>
      <x:c r="M72" s="6"/>
      <x:c r="N72" s="6"/>
    </x:row>
    <x:row r="73" ht="15" hidden="0" customHeight="1">
      <x:c r="A73" s="6"/>
      <x:c r="B73" s="6"/>
      <x:c r="C73" s="6"/>
      <x:c r="D73" s="6"/>
      <x:c r="E73" s="6"/>
      <x:c r="F73" s="6"/>
      <x:c r="G73" s="6"/>
      <x:c r="H73" s="6"/>
      <x:c r="I73" s="6"/>
      <x:c r="J73" s="6"/>
      <x:c r="K73" s="6"/>
      <x:c r="L73" s="6"/>
      <x:c r="M73" s="6"/>
      <x:c r="N73" s="6"/>
    </x:row>
    <x:row r="74" ht="15" hidden="0" customHeight="1">
      <x:c r="A74" s="6"/>
      <x:c r="B74" s="6"/>
      <x:c r="C74" s="6"/>
      <x:c r="D74" s="6"/>
      <x:c r="E74" s="6"/>
      <x:c r="F74" s="6"/>
      <x:c r="G74" s="6"/>
      <x:c r="H74" s="6"/>
      <x:c r="I74" s="6"/>
      <x:c r="J74" s="6"/>
      <x:c r="K74" s="6"/>
      <x:c r="L74" s="6"/>
      <x:c r="M74" s="6"/>
      <x:c r="N74" s="6"/>
    </x:row>
    <x:row r="75" ht="15" hidden="0" customHeight="1">
      <x:c r="A75" s="6"/>
      <x:c r="B75" s="6"/>
      <x:c r="C75" s="6"/>
      <x:c r="D75" s="6"/>
      <x:c r="E75" s="6"/>
      <x:c r="F75" s="6"/>
      <x:c r="G75" s="6"/>
      <x:c r="H75" s="6"/>
      <x:c r="I75" s="6"/>
      <x:c r="J75" s="6"/>
      <x:c r="K75" s="6"/>
      <x:c r="L75" s="6"/>
      <x:c r="M75" s="6"/>
      <x:c r="N75" s="6"/>
    </x:row>
    <x:row r="76" ht="15" hidden="0" customHeight="1">
      <x:c r="A76" s="6"/>
      <x:c r="B76" s="6"/>
      <x:c r="C76" s="6"/>
      <x:c r="D76" s="6"/>
      <x:c r="E76" s="6"/>
      <x:c r="F76" s="6"/>
      <x:c r="G76" s="6"/>
      <x:c r="H76" s="6"/>
      <x:c r="I76" s="6"/>
      <x:c r="J76" s="6"/>
      <x:c r="K76" s="6"/>
      <x:c r="L76" s="6"/>
      <x:c r="M76" s="6"/>
      <x:c r="N76" s="6"/>
    </x:row>
    <x:row r="77" ht="15" hidden="0" customHeight="1">
      <x:c r="A77" s="6"/>
      <x:c r="B77" s="6"/>
      <x:c r="C77" s="6"/>
      <x:c r="D77" s="6"/>
      <x:c r="E77" s="6"/>
      <x:c r="F77" s="6"/>
      <x:c r="G77" s="6"/>
      <x:c r="H77" s="6"/>
      <x:c r="I77" s="6"/>
      <x:c r="J77" s="6"/>
      <x:c r="K77" s="6"/>
      <x:c r="L77" s="6"/>
      <x:c r="M77" s="6"/>
      <x:c r="N77" s="6"/>
    </x:row>
    <x:row r="78" ht="15" hidden="0" customHeight="1">
      <x:c r="A78" s="6"/>
      <x:c r="B78" s="6"/>
      <x:c r="C78" s="6"/>
      <x:c r="D78" s="6"/>
      <x:c r="E78" s="6"/>
      <x:c r="F78" s="6"/>
      <x:c r="G78" s="6"/>
      <x:c r="H78" s="6"/>
      <x:c r="I78" s="6"/>
      <x:c r="J78" s="6"/>
      <x:c r="K78" s="6"/>
      <x:c r="L78" s="6"/>
      <x:c r="M78" s="6"/>
      <x:c r="N78" s="6"/>
    </x:row>
    <x:row r="79" ht="15" hidden="0" customHeight="1">
      <x:c r="A79" s="6"/>
      <x:c r="B79" s="6"/>
      <x:c r="C79" s="6"/>
      <x:c r="D79" s="6"/>
      <x:c r="E79" s="6"/>
      <x:c r="F79" s="6"/>
      <x:c r="G79" s="6"/>
      <x:c r="H79" s="6"/>
      <x:c r="I79" s="6"/>
      <x:c r="J79" s="6"/>
      <x:c r="K79" s="6"/>
      <x:c r="L79" s="6"/>
      <x:c r="M79" s="6"/>
      <x:c r="N79" s="6"/>
    </x:row>
    <x:row r="80" ht="15" hidden="0" customHeight="1">
      <x:c r="A80" s="6"/>
      <x:c r="B80" s="6"/>
      <x:c r="C80" s="6"/>
      <x:c r="D80" s="6"/>
      <x:c r="E80" s="6"/>
      <x:c r="F80" s="6"/>
      <x:c r="G80" s="6"/>
      <x:c r="H80" s="6"/>
      <x:c r="I80" s="6"/>
      <x:c r="J80" s="6"/>
      <x:c r="K80" s="6"/>
      <x:c r="L80" s="6"/>
      <x:c r="M80" s="6"/>
      <x:c r="N80" s="6"/>
    </x:row>
  </x:sheetData>
  <x:conditionalFormatting sqref="D2:D7">
    <x:cfRule type="colorScale" priority="1">
      <x:colorScale>
        <x:cfvo type="min"/>
        <x:cfvo type="percentile" val="50"/>
        <x:cfvo type="max"/>
        <x:color rgb="DCFCE7"/>
        <x:color rgb="FEF3C7"/>
        <x:color rgb="FEE2E2"/>
      </x:colorScale>
    </x:cfRule>
  </x:conditionalFormatting>
  <x:conditionalFormatting sqref="C2:C7">
    <x:cfRule type="dataBar" priority="2">
      <x:dataBar>
        <x:cfvo type="min"/>
        <x:cfvo type="max"/>
        <x:color rgb="1D4ED8"/>
      </x:dataBar>
      <x:extLst>
        <x:ext xmlns:x14="http://schemas.microsoft.com/office/spreadsheetml/2009/9/main" uri="{B025F937-C7B1-47D3-B67F-A62EFF666E3E}">
          <x14:id>{E0D6E93E-5FC0-C3A2-9304-14166FFDC861}</x14:id>
        </x:ext>
      </x:extLst>
    </x:cfRule>
  </x:conditionalFormatting>
  <x:dataValidations count="2">
    <x:dataValidation type="list" sqref="L2:L30">
      <x:formula1>"Active,Pause,Remboursée"</x:formula1>
    </x:dataValidation>
    <x:dataValidation type="list" sqref="H2:H30">
      <x:formula1>"Critique,Élevé,Modéré,Faible"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fc17d98062a94f9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E0D6E93E-5FC0-C3A2-9304-14166FFDC861}">
            <x14:dataBar gradient="1">
              <x14:cfvo type="min"/>
              <x14:cfvo type="max"/>
              <x14:fillColor rgb="1D4ED8"/>
            </x14:dataBar>
          </x14:cfRule>
          <xm:sqref>C2:C7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15" hidden="0" customHeight="1">
      <x:c r="A1" s="63" t="str">
        <x:v>Paramètre</x:v>
      </x:c>
      <x:c r="B1" s="63" t="str">
        <x:v>Base</x:v>
      </x:c>
      <x:c r="C1" s="63" t="str">
        <x:v>Prudent</x:v>
      </x:c>
      <x:c r="D1" s="63" t="str">
        <x:v>Accéléré</x:v>
      </x:c>
      <x:c r="E1" s="63" t="str">
        <x:v>Agressif</x:v>
      </x:c>
      <x:c r="F1" s="63" t="str">
        <x:v>Notes</x:v>
      </x:c>
      <x:c r="G1" s="6"/>
      <x:c r="H1" s="6"/>
      <x:c r="I1" s="6"/>
      <x:c r="J1" s="6"/>
      <x:c r="K1" s="6"/>
      <x:c r="L1" s="6"/>
      <x:c r="M1" s="6"/>
      <x:c r="N1" s="6"/>
    </x:row>
    <x:row r="2" ht="15" hidden="0" customHeight="1">
      <x:c r="A2" s="6" t="str">
        <x:v>Revenu net mensuel</x:v>
      </x:c>
      <x:c r="B2" s="70" t="n">
        <x:v>5200</x:v>
      </x:c>
      <x:c r="C2" s="70" t="n">
        <x:v>5200</x:v>
      </x:c>
      <x:c r="D2" s="70" t="n">
        <x:v>5200</x:v>
      </x:c>
      <x:c r="E2" s="70" t="n">
        <x:v>5200</x:v>
      </x:c>
      <x:c r="F2" s="6" t="str">
        <x:v>Modifier selon le foyer</x:v>
      </x:c>
      <x:c r="G2" s="6"/>
      <x:c r="H2" s="6"/>
      <x:c r="I2" s="6"/>
      <x:c r="J2" s="6"/>
      <x:c r="K2" s="6"/>
      <x:c r="L2" s="6"/>
      <x:c r="M2" s="6"/>
      <x:c r="N2" s="6"/>
    </x:row>
    <x:row r="3" ht="24" hidden="0" customHeight="1">
      <x:c r="A3" s="6" t="str">
        <x:v>Budget dette disponible</x:v>
      </x:c>
      <x:c r="B3" s="70" t="n">
        <x:v>1500</x:v>
      </x:c>
      <x:c r="C3" s="70" t="n">
        <x:v>1250</x:v>
      </x:c>
      <x:c r="D3" s="70" t="n">
        <x:v>1850</x:v>
      </x:c>
      <x:c r="E3" s="70" t="n">
        <x:v>2300</x:v>
      </x:c>
      <x:c r="F3" s="6" t="str">
        <x:v>Somme versée chaque mois</x:v>
      </x:c>
      <x:c r="G3" s="6"/>
      <x:c r="H3" s="6"/>
      <x:c r="I3" s="6"/>
      <x:c r="J3" s="6"/>
      <x:c r="K3" s="6"/>
      <x:c r="L3" s="6"/>
      <x:c r="M3" s="6"/>
      <x:c r="N3" s="6"/>
    </x:row>
    <x:row r="4" ht="15" hidden="0" customHeight="1">
      <x:c r="A4" s="6" t="str">
        <x:v>Bonus annuel injecté</x:v>
      </x:c>
      <x:c r="B4" s="70" t="n">
        <x:v>1200</x:v>
      </x:c>
      <x:c r="C4" s="70" t="n">
        <x:v>0</x:v>
      </x:c>
      <x:c r="D4" s="70" t="n">
        <x:v>2000</x:v>
      </x:c>
      <x:c r="E4" s="70" t="n">
        <x:v>3500</x:v>
      </x:c>
      <x:c r="F4" s="6" t="str">
        <x:v>Paiement exceptionnel</x:v>
      </x:c>
      <x:c r="G4" s="6"/>
      <x:c r="H4" s="6"/>
      <x:c r="I4" s="6"/>
      <x:c r="J4" s="6"/>
      <x:c r="K4" s="6"/>
      <x:c r="L4" s="6"/>
      <x:c r="M4" s="6"/>
      <x:c r="N4" s="6"/>
    </x:row>
    <x:row r="5" ht="24" hidden="0" customHeight="1">
      <x:c r="A5" s="6" t="str">
        <x:v>Dépenses compressées</x:v>
      </x:c>
      <x:c r="B5" s="70" t="n">
        <x:v>250</x:v>
      </x:c>
      <x:c r="C5" s="70" t="n">
        <x:v>120</x:v>
      </x:c>
      <x:c r="D5" s="70" t="n">
        <x:v>420</x:v>
      </x:c>
      <x:c r="E5" s="70" t="n">
        <x:v>650</x:v>
      </x:c>
      <x:c r="F5" s="6" t="str">
        <x:v>Économie mensuelle possible</x:v>
      </x:c>
      <x:c r="G5" s="6"/>
      <x:c r="H5" s="6"/>
      <x:c r="I5" s="6"/>
      <x:c r="J5" s="6"/>
      <x:c r="K5" s="6"/>
      <x:c r="L5" s="6"/>
      <x:c r="M5" s="6"/>
      <x:c r="N5" s="6"/>
    </x:row>
    <x:row r="6" ht="15" hidden="0" customHeight="1">
      <x:c r="A6" s="6" t="str">
        <x:v>Fonds urgence cible</x:v>
      </x:c>
      <x:c r="B6" s="70" t="n">
        <x:v>2000</x:v>
      </x:c>
      <x:c r="C6" s="70" t="n">
        <x:v>2500</x:v>
      </x:c>
      <x:c r="D6" s="70" t="n">
        <x:v>1800</x:v>
      </x:c>
      <x:c r="E6" s="70" t="n">
        <x:v>1500</x:v>
      </x:c>
      <x:c r="F6" s="6" t="str">
        <x:v>Avant accélération forte</x:v>
      </x:c>
      <x:c r="G6" s="6"/>
      <x:c r="H6" s="6"/>
      <x:c r="I6" s="6"/>
      <x:c r="J6" s="6"/>
      <x:c r="K6" s="6"/>
      <x:c r="L6" s="6"/>
      <x:c r="M6" s="6"/>
      <x:c r="N6" s="6"/>
    </x:row>
    <x:row r="7" ht="15" hidden="0" customHeight="1">
      <x:c r="A7" s="6" t="str">
        <x:v>Devise</x:v>
      </x:c>
      <x:c r="B7" s="6" t="str">
        <x:v>CAD</x:v>
      </x:c>
      <x:c r="C7" s="6" t="str">
        <x:v>CAD</x:v>
      </x:c>
      <x:c r="D7" s="6" t="str">
        <x:v>CAD</x:v>
      </x:c>
      <x:c r="E7" s="6" t="str">
        <x:v>CAD</x:v>
      </x:c>
      <x:c r="F7" s="6" t="str">
        <x:v>Contexte Canada</x:v>
      </x:c>
      <x:c r="G7" s="6"/>
      <x:c r="H7" s="6"/>
      <x:c r="I7" s="6"/>
      <x:c r="J7" s="6"/>
      <x:c r="K7" s="6"/>
      <x:c r="L7" s="6"/>
      <x:c r="M7" s="6"/>
      <x:c r="N7" s="6"/>
    </x:row>
    <x:row r="8" ht="15" hidden="0" customHeight="1">
      <x:c r="A8" s="6" t="str">
        <x:v>Méthode active</x:v>
      </x:c>
      <x:c r="B8" s="6" t="str">
        <x:v>Avalanche</x:v>
      </x:c>
      <x:c r="C8" s="6" t="str">
        <x:v>Avalanche</x:v>
      </x:c>
      <x:c r="D8" s="6" t="str">
        <x:v>Avalanche</x:v>
      </x:c>
      <x:c r="E8" s="6" t="str">
        <x:v>Avalanche</x:v>
      </x:c>
      <x:c r="F8" s="6" t="str">
        <x:v>Priorité taux élevé</x:v>
      </x:c>
      <x:c r="G8" s="6"/>
      <x:c r="H8" s="6"/>
      <x:c r="I8" s="6"/>
      <x:c r="J8" s="6"/>
      <x:c r="K8" s="6"/>
      <x:c r="L8" s="6"/>
      <x:c r="M8" s="6"/>
      <x:c r="N8" s="6"/>
    </x:row>
    <x:row r="9" ht="24" hidden="0" customHeight="1">
      <x:c r="A9" s="6" t="str">
        <x:v>Surplus au-delà des minimums</x:v>
      </x:c>
      <x:c r="B9" s="70" t="n">
        <x:f>B3-SUM(Debts!$E$2:$E$7)</x:f>
        <x:v>300</x:v>
      </x:c>
      <x:c r="C9" s="70" t="n">
        <x:f>C3-SUM(Debts!$E$2:$E$7)</x:f>
        <x:v>50</x:v>
      </x:c>
      <x:c r="D9" s="70" t="n">
        <x:f>D3-SUM(Debts!$E$2:$E$7)</x:f>
        <x:v>650</x:v>
      </x:c>
      <x:c r="E9" s="70" t="n">
        <x:f>E3-SUM(Debts!$E$2:$E$7)</x:f>
        <x:v>1100</x:v>
      </x:c>
      <x:c r="F9" s="6" t="str">
        <x:v>Budget dette disponible - minimums</x:v>
      </x:c>
      <x:c r="G9" s="6"/>
      <x:c r="H9" s="6"/>
      <x:c r="I9" s="6"/>
      <x:c r="J9" s="6"/>
      <x:c r="K9" s="6"/>
      <x:c r="L9" s="6"/>
      <x:c r="M9" s="6"/>
      <x:c r="N9" s="6"/>
    </x:row>
    <x:row r="10" ht="24" hidden="0" customHeight="1">
      <x:c r="A10" s="6" t="str">
        <x:v>Pression dette</x:v>
      </x:c>
      <x:c r="B10" s="74" t="n">
        <x:f>B3/B2</x:f>
        <x:v>0.28846153846153844</x:v>
      </x:c>
      <x:c r="C10" s="74" t="n">
        <x:f>C3/C2</x:f>
        <x:v>0.2403846153846154</x:v>
      </x:c>
      <x:c r="D10" s="74" t="n">
        <x:f>D3/D2</x:f>
        <x:v>0.3557692307692308</x:v>
      </x:c>
      <x:c r="E10" s="74" t="n">
        <x:f>E3/E2</x:f>
        <x:v>0.4423076923076923</x:v>
      </x:c>
      <x:c r="F10" s="6" t="str">
        <x:v>Budget dette / revenu net</x:v>
      </x:c>
      <x:c r="G10" s="6"/>
      <x:c r="H10" s="6"/>
      <x:c r="I10" s="6"/>
      <x:c r="J10" s="6"/>
      <x:c r="K10" s="6"/>
      <x:c r="L10" s="6"/>
      <x:c r="M10" s="6"/>
      <x:c r="N10" s="6"/>
    </x:row>
    <x:row r="11" ht="15" hidden="0" customHeight="1">
      <x:c r="A11" s="6" t="str">
        <x:v>Taux moyen pondéré</x:v>
      </x:c>
      <x:c r="B11" s="74" t="n">
        <x:f>SUMPRODUCT(Debts!$C$2:$C$7,Debts!$D$2:$D$7)/SUM(Debts!$C$2:$C$7)</x:f>
        <x:v>0.09543789237668163</x:v>
      </x:c>
      <x:c r="C11" s="74" t="n">
        <x:f>SUMPRODUCT(Debts!$C$2:$C$7,Debts!$D$2:$D$7)/SUM(Debts!$C$2:$C$7)</x:f>
        <x:v>0.09543789237668163</x:v>
      </x:c>
      <x:c r="D11" s="74" t="n">
        <x:f>SUMPRODUCT(Debts!$C$2:$C$7,Debts!$D$2:$D$7)/SUM(Debts!$C$2:$C$7)</x:f>
        <x:v>0.09543789237668163</x:v>
      </x:c>
      <x:c r="E11" s="74" t="n">
        <x:f>SUMPRODUCT(Debts!$C$2:$C$7,Debts!$D$2:$D$7)/SUM(Debts!$C$2:$C$7)</x:f>
        <x:v>0.09543789237668163</x:v>
      </x:c>
      <x:c r="F11" s="6" t="str">
        <x:v>Selon solde et taux</x:v>
      </x:c>
      <x:c r="G11" s="6"/>
      <x:c r="H11" s="6"/>
      <x:c r="I11" s="6"/>
      <x:c r="J11" s="6"/>
      <x:c r="K11" s="6"/>
      <x:c r="L11" s="6"/>
      <x:c r="M11" s="6"/>
      <x:c r="N11" s="6"/>
    </x:row>
    <x:row r="12" ht="15" hidden="0" customHeight="1">
      <x:c r="A12" s="6"/>
      <x:c r="B12" s="6"/>
      <x:c r="C12" s="6"/>
      <x:c r="D12" s="6"/>
      <x:c r="E12" s="6"/>
      <x:c r="F12" s="6"/>
      <x:c r="G12" s="6"/>
      <x:c r="H12" s="6"/>
      <x:c r="I12" s="6"/>
      <x:c r="J12" s="6"/>
      <x:c r="K12" s="6"/>
      <x:c r="L12" s="6"/>
      <x:c r="M12" s="6"/>
      <x:c r="N12" s="6"/>
    </x:row>
    <x:row r="13" ht="15" hidden="0" customHeight="1">
      <x:c r="A13" s="88" t="str">
        <x:v>Synthèse automatique</x:v>
      </x:c>
      <x:c r="B13" s="6"/>
      <x:c r="C13" s="6"/>
      <x:c r="D13" s="6"/>
      <x:c r="E13" s="6"/>
      <x:c r="F13" s="6"/>
      <x:c r="G13" s="6"/>
      <x:c r="H13" s="6"/>
      <x:c r="I13" s="6"/>
      <x:c r="J13" s="6"/>
      <x:c r="K13" s="6"/>
      <x:c r="L13" s="6"/>
      <x:c r="M13" s="6"/>
      <x:c r="N13" s="6"/>
    </x:row>
    <x:row r="14" ht="15" hidden="0" customHeight="1">
      <x:c r="A14" s="59" t="str">
        <x:v>Indicateur</x:v>
      </x:c>
      <x:c r="B14" s="59" t="str">
        <x:v>Base</x:v>
      </x:c>
      <x:c r="C14" s="59" t="str">
        <x:v>Prudent</x:v>
      </x:c>
      <x:c r="D14" s="59" t="str">
        <x:v>Accéléré</x:v>
      </x:c>
      <x:c r="E14" s="59" t="str">
        <x:v>Agressif</x:v>
      </x:c>
      <x:c r="F14" s="59" t="str">
        <x:v>Interprétation</x:v>
      </x:c>
      <x:c r="G14" s="6"/>
      <x:c r="H14" s="6"/>
      <x:c r="I14" s="6"/>
      <x:c r="J14" s="6"/>
      <x:c r="K14" s="6"/>
      <x:c r="L14" s="6"/>
      <x:c r="M14" s="6"/>
      <x:c r="N14" s="6"/>
    </x:row>
    <x:row r="15" ht="15" hidden="0" customHeight="1">
      <x:c r="A15" s="6" t="str">
        <x:v>Minimums mensuels</x:v>
      </x:c>
      <x:c r="B15" s="70" t="n">
        <x:f>SUM(Debts!$E$2:$E$7)</x:f>
        <x:v>1200</x:v>
      </x:c>
      <x:c r="C15" s="70" t="n">
        <x:f>SUM(Debts!$E$2:$E$7)</x:f>
        <x:v>1200</x:v>
      </x:c>
      <x:c r="D15" s="70" t="n">
        <x:f>SUM(Debts!$E$2:$E$7)</x:f>
        <x:v>1200</x:v>
      </x:c>
      <x:c r="E15" s="70" t="n">
        <x:f>SUM(Debts!$E$2:$E$7)</x:f>
        <x:v>1200</x:v>
      </x:c>
      <x:c r="F15" s="6" t="str">
        <x:v>Somme des paiements minimums</x:v>
      </x:c>
      <x:c r="G15" s="6"/>
      <x:c r="H15" s="6"/>
      <x:c r="I15" s="6"/>
      <x:c r="J15" s="6"/>
      <x:c r="K15" s="6"/>
      <x:c r="L15" s="6"/>
      <x:c r="M15" s="6"/>
      <x:c r="N15" s="6"/>
    </x:row>
    <x:row r="16" ht="15" hidden="0" customHeight="1">
      <x:c r="A16" s="6" t="str">
        <x:v>Surplus réel</x:v>
      </x:c>
      <x:c r="B16" s="70" t="n">
        <x:f>B3-B15</x:f>
        <x:v>300</x:v>
      </x:c>
      <x:c r="C16" s="70" t="n">
        <x:f>C3-C15</x:f>
        <x:v>50</x:v>
      </x:c>
      <x:c r="D16" s="70" t="n">
        <x:f>D3-D15</x:f>
        <x:v>650</x:v>
      </x:c>
      <x:c r="E16" s="70" t="n">
        <x:f>E3-E15</x:f>
        <x:v>1100</x:v>
      </x:c>
      <x:c r="F16" s="6" t="str">
        <x:v>Montant disponible pour la dette prioritaire</x:v>
      </x:c>
      <x:c r="G16" s="6"/>
      <x:c r="H16" s="6"/>
      <x:c r="I16" s="6"/>
      <x:c r="J16" s="6"/>
      <x:c r="K16" s="6"/>
      <x:c r="L16" s="6"/>
      <x:c r="M16" s="6"/>
      <x:c r="N16" s="6"/>
    </x:row>
    <x:row r="17" ht="15" hidden="0" customHeight="1">
      <x:c r="A17" s="6" t="str">
        <x:v>Pression financière</x:v>
      </x:c>
      <x:c r="B17" s="74" t="n">
        <x:f>B10</x:f>
        <x:v>0.28846153846153844</x:v>
      </x:c>
      <x:c r="C17" s="74" t="n">
        <x:f>C10</x:f>
        <x:v>0.2403846153846154</x:v>
      </x:c>
      <x:c r="D17" s="74" t="n">
        <x:f>D10</x:f>
        <x:v>0.3557692307692308</x:v>
      </x:c>
      <x:c r="E17" s="74" t="n">
        <x:f>E10</x:f>
        <x:v>0.4423076923076923</x:v>
      </x:c>
      <x:c r="F17" s="6" t="str">
        <x:v>Part du revenu dédiée aux dettes</x:v>
      </x:c>
      <x:c r="G17" s="6"/>
      <x:c r="H17" s="6"/>
      <x:c r="I17" s="6"/>
      <x:c r="J17" s="6"/>
      <x:c r="K17" s="6"/>
      <x:c r="L17" s="6"/>
      <x:c r="M17" s="6"/>
      <x:c r="N17" s="6"/>
    </x:row>
    <x:row r="18" ht="15" hidden="0" customHeight="1">
      <x:c r="A18" s="6" t="str">
        <x:v>Gain de rythme</x:v>
      </x:c>
      <x:c r="B18" s="74" t="n">
        <x:f>B3/$B$3</x:f>
        <x:v>1</x:v>
      </x:c>
      <x:c r="C18" s="74" t="n">
        <x:f>C3/$B$3</x:f>
        <x:v>0.8333333333333334</x:v>
      </x:c>
      <x:c r="D18" s="74" t="n">
        <x:f>D3/$B$3</x:f>
        <x:v>1.2333333333333334</x:v>
      </x:c>
      <x:c r="E18" s="74" t="n">
        <x:f>E3/$B$3</x:f>
        <x:v>1.5333333333333334</x:v>
      </x:c>
      <x:c r="F18" s="6" t="str">
        <x:v>Budget scénario / base</x:v>
      </x:c>
      <x:c r="G18" s="6"/>
      <x:c r="H18" s="6"/>
      <x:c r="I18" s="6"/>
      <x:c r="J18" s="6"/>
      <x:c r="K18" s="6"/>
      <x:c r="L18" s="6"/>
      <x:c r="M18" s="6"/>
      <x:c r="N18" s="6"/>
    </x:row>
    <x:row r="19" ht="15" hidden="0" customHeight="1">
      <x:c r="A19" s="6"/>
      <x:c r="B19" s="6"/>
      <x:c r="C19" s="6"/>
      <x:c r="D19" s="6"/>
      <x:c r="E19" s="6"/>
      <x:c r="F19" s="6"/>
      <x:c r="G19" s="6"/>
      <x:c r="H19" s="6"/>
      <x:c r="I19" s="6"/>
      <x:c r="J19" s="6"/>
      <x:c r="K19" s="6"/>
      <x:c r="L19" s="6"/>
      <x:c r="M19" s="6"/>
      <x:c r="N19" s="6"/>
    </x:row>
    <x:row r="20" ht="15" hidden="0" customHeight="1">
      <x:c r="A20" s="6"/>
      <x:c r="B20" s="6"/>
      <x:c r="C20" s="6"/>
      <x:c r="D20" s="6"/>
      <x:c r="E20" s="6"/>
      <x:c r="F20" s="6"/>
      <x:c r="G20" s="6"/>
      <x:c r="H20" s="6"/>
      <x:c r="I20" s="6"/>
      <x:c r="J20" s="6"/>
      <x:c r="K20" s="6"/>
      <x:c r="L20" s="6"/>
      <x:c r="M20" s="6"/>
      <x:c r="N20" s="6"/>
    </x:row>
    <x:row r="21" ht="15" hidden="0" customHeight="1">
      <x:c r="A21" s="6"/>
      <x:c r="B21" s="6"/>
      <x:c r="C21" s="6"/>
      <x:c r="D21" s="6"/>
      <x:c r="E21" s="6"/>
      <x:c r="F21" s="6"/>
      <x:c r="G21" s="6"/>
      <x:c r="H21" s="6"/>
      <x:c r="I21" s="6"/>
      <x:c r="J21" s="6"/>
      <x:c r="K21" s="6"/>
      <x:c r="L21" s="6"/>
      <x:c r="M21" s="6"/>
      <x:c r="N21" s="6"/>
    </x:row>
    <x:row r="22" ht="15" hidden="0" customHeight="1">
      <x:c r="A22" s="6"/>
      <x:c r="B22" s="6"/>
      <x:c r="C22" s="6"/>
      <x:c r="D22" s="6"/>
      <x:c r="E22" s="6"/>
      <x:c r="F22" s="6"/>
      <x:c r="G22" s="6"/>
      <x:c r="H22" s="6"/>
      <x:c r="I22" s="6"/>
      <x:c r="J22" s="6"/>
      <x:c r="K22" s="6"/>
      <x:c r="L22" s="6"/>
      <x:c r="M22" s="6"/>
      <x:c r="N22" s="6"/>
    </x:row>
    <x:row r="23" ht="15" hidden="0" customHeight="1">
      <x:c r="A23" s="6"/>
      <x:c r="B23" s="6"/>
      <x:c r="C23" s="6"/>
      <x:c r="D23" s="6"/>
      <x:c r="E23" s="6"/>
      <x:c r="F23" s="6"/>
      <x:c r="G23" s="6"/>
      <x:c r="H23" s="6"/>
      <x:c r="I23" s="6"/>
      <x:c r="J23" s="6"/>
      <x:c r="K23" s="6"/>
      <x:c r="L23" s="6"/>
      <x:c r="M23" s="6"/>
      <x:c r="N23" s="6"/>
    </x:row>
    <x:row r="24" ht="15" hidden="0" customHeight="1">
      <x:c r="A24" s="6"/>
      <x:c r="B24" s="6"/>
      <x:c r="C24" s="6"/>
      <x:c r="D24" s="6"/>
      <x:c r="E24" s="6"/>
      <x:c r="F24" s="6"/>
      <x:c r="G24" s="6"/>
      <x:c r="H24" s="6"/>
      <x:c r="I24" s="6"/>
      <x:c r="J24" s="6"/>
      <x:c r="K24" s="6"/>
      <x:c r="L24" s="6"/>
      <x:c r="M24" s="6"/>
      <x:c r="N24" s="6"/>
    </x:row>
    <x:row r="25" ht="15" hidden="0" customHeight="1">
      <x:c r="A25" s="6"/>
      <x:c r="B25" s="6"/>
      <x:c r="C25" s="6"/>
      <x:c r="D25" s="6"/>
      <x:c r="E25" s="6"/>
      <x:c r="F25" s="6"/>
      <x:c r="G25" s="6"/>
      <x:c r="H25" s="6"/>
      <x:c r="I25" s="6"/>
      <x:c r="J25" s="6"/>
      <x:c r="K25" s="6"/>
      <x:c r="L25" s="6"/>
      <x:c r="M25" s="6"/>
      <x:c r="N25" s="6"/>
    </x:row>
    <x:row r="26" ht="15" hidden="0" customHeight="1">
      <x:c r="A26" s="6"/>
      <x:c r="B26" s="6"/>
      <x:c r="C26" s="6"/>
      <x:c r="D26" s="6"/>
      <x:c r="E26" s="6"/>
      <x:c r="F26" s="6"/>
      <x:c r="G26" s="6"/>
      <x:c r="H26" s="6"/>
      <x:c r="I26" s="6"/>
      <x:c r="J26" s="6"/>
      <x:c r="K26" s="6"/>
      <x:c r="L26" s="6"/>
      <x:c r="M26" s="6"/>
      <x:c r="N26" s="6"/>
    </x:row>
    <x:row r="27" ht="15" hidden="0" customHeight="1">
      <x:c r="A27" s="6"/>
      <x:c r="B27" s="6"/>
      <x:c r="C27" s="6"/>
      <x:c r="D27" s="6"/>
      <x:c r="E27" s="6"/>
      <x:c r="F27" s="6"/>
      <x:c r="G27" s="6"/>
      <x:c r="H27" s="6"/>
      <x:c r="I27" s="6"/>
      <x:c r="J27" s="6"/>
      <x:c r="K27" s="6"/>
      <x:c r="L27" s="6"/>
      <x:c r="M27" s="6"/>
      <x:c r="N27" s="6"/>
    </x:row>
    <x:row r="28" ht="15" hidden="0" customHeight="1">
      <x:c r="A28" s="6"/>
      <x:c r="B28" s="6"/>
      <x:c r="C28" s="6"/>
      <x:c r="D28" s="6"/>
      <x:c r="E28" s="6"/>
      <x:c r="F28" s="6"/>
      <x:c r="G28" s="6"/>
      <x:c r="H28" s="6"/>
      <x:c r="I28" s="6"/>
      <x:c r="J28" s="6"/>
      <x:c r="K28" s="6"/>
      <x:c r="L28" s="6"/>
      <x:c r="M28" s="6"/>
      <x:c r="N28" s="6"/>
    </x:row>
    <x:row r="29" ht="15" hidden="0" customHeight="1">
      <x:c r="A29" s="6"/>
      <x:c r="B29" s="6"/>
      <x:c r="C29" s="6"/>
      <x:c r="D29" s="6"/>
      <x:c r="E29" s="6"/>
      <x:c r="F29" s="6"/>
      <x:c r="G29" s="6"/>
      <x:c r="H29" s="6"/>
      <x:c r="I29" s="6"/>
      <x:c r="J29" s="6"/>
      <x:c r="K29" s="6"/>
      <x:c r="L29" s="6"/>
      <x:c r="M29" s="6"/>
      <x:c r="N29" s="6"/>
    </x:row>
    <x:row r="30" ht="15" hidden="0" customHeight="1">
      <x:c r="A30" s="6"/>
      <x:c r="B30" s="6"/>
      <x:c r="C30" s="6"/>
      <x:c r="D30" s="6"/>
      <x:c r="E30" s="6"/>
      <x:c r="F30" s="6"/>
      <x:c r="G30" s="6"/>
      <x:c r="H30" s="6"/>
      <x:c r="I30" s="6"/>
      <x:c r="J30" s="6"/>
      <x:c r="K30" s="6"/>
      <x:c r="L30" s="6"/>
      <x:c r="M30" s="6"/>
      <x:c r="N30" s="6"/>
    </x:row>
    <x:row r="31" ht="15" hidden="0" customHeight="1">
      <x:c r="A31" s="6"/>
      <x:c r="B31" s="6"/>
      <x:c r="C31" s="6"/>
      <x:c r="D31" s="6"/>
      <x:c r="E31" s="6"/>
      <x:c r="F31" s="6"/>
      <x:c r="G31" s="6"/>
      <x:c r="H31" s="6"/>
      <x:c r="I31" s="6"/>
      <x:c r="J31" s="6"/>
      <x:c r="K31" s="6"/>
      <x:c r="L31" s="6"/>
      <x:c r="M31" s="6"/>
      <x:c r="N31" s="6"/>
    </x:row>
    <x:row r="32" ht="15" hidden="0" customHeight="1">
      <x:c r="A32" s="6"/>
      <x:c r="B32" s="6"/>
      <x:c r="C32" s="6"/>
      <x:c r="D32" s="6"/>
      <x:c r="E32" s="6"/>
      <x:c r="F32" s="6"/>
      <x:c r="G32" s="6"/>
      <x:c r="H32" s="6"/>
      <x:c r="I32" s="6"/>
      <x:c r="J32" s="6"/>
      <x:c r="K32" s="6"/>
      <x:c r="L32" s="6"/>
      <x:c r="M32" s="6"/>
      <x:c r="N32" s="6"/>
    </x:row>
    <x:row r="33" ht="15" hidden="0" customHeight="1">
      <x:c r="A33" s="6"/>
      <x:c r="B33" s="6"/>
      <x:c r="C33" s="6"/>
      <x:c r="D33" s="6"/>
      <x:c r="E33" s="6"/>
      <x:c r="F33" s="6"/>
      <x:c r="G33" s="6"/>
      <x:c r="H33" s="6"/>
      <x:c r="I33" s="6"/>
      <x:c r="J33" s="6"/>
      <x:c r="K33" s="6"/>
      <x:c r="L33" s="6"/>
      <x:c r="M33" s="6"/>
      <x:c r="N33" s="6"/>
    </x:row>
    <x:row r="34" ht="15" hidden="0" customHeight="1">
      <x:c r="A34" s="6"/>
      <x:c r="B34" s="6"/>
      <x:c r="C34" s="6"/>
      <x:c r="D34" s="6"/>
      <x:c r="E34" s="6"/>
      <x:c r="F34" s="6"/>
      <x:c r="G34" s="6"/>
      <x:c r="H34" s="6"/>
      <x:c r="I34" s="6"/>
      <x:c r="J34" s="6"/>
      <x:c r="K34" s="6"/>
      <x:c r="L34" s="6"/>
      <x:c r="M34" s="6"/>
      <x:c r="N34" s="6"/>
    </x:row>
    <x:row r="35" ht="15" hidden="0" customHeight="1">
      <x:c r="A35" s="6"/>
      <x:c r="B35" s="6"/>
      <x:c r="C35" s="6"/>
      <x:c r="D35" s="6"/>
      <x:c r="E35" s="6"/>
      <x:c r="F35" s="6"/>
      <x:c r="G35" s="6"/>
      <x:c r="H35" s="6"/>
      <x:c r="I35" s="6"/>
      <x:c r="J35" s="6"/>
      <x:c r="K35" s="6"/>
      <x:c r="L35" s="6"/>
      <x:c r="M35" s="6"/>
      <x:c r="N35" s="6"/>
    </x:row>
    <x:row r="36" ht="15" hidden="0" customHeight="1">
      <x:c r="A36" s="6"/>
      <x:c r="B36" s="6"/>
      <x:c r="C36" s="6"/>
      <x:c r="D36" s="6"/>
      <x:c r="E36" s="6"/>
      <x:c r="F36" s="6"/>
      <x:c r="G36" s="6"/>
      <x:c r="H36" s="6"/>
      <x:c r="I36" s="6"/>
      <x:c r="J36" s="6"/>
      <x:c r="K36" s="6"/>
      <x:c r="L36" s="6"/>
      <x:c r="M36" s="6"/>
      <x:c r="N36" s="6"/>
    </x:row>
    <x:row r="37" ht="15" hidden="0" customHeight="1">
      <x:c r="A37" s="6"/>
      <x:c r="B37" s="6"/>
      <x:c r="C37" s="6"/>
      <x:c r="D37" s="6"/>
      <x:c r="E37" s="6"/>
      <x:c r="F37" s="6"/>
      <x:c r="G37" s="6"/>
      <x:c r="H37" s="6"/>
      <x:c r="I37" s="6"/>
      <x:c r="J37" s="6"/>
      <x:c r="K37" s="6"/>
      <x:c r="L37" s="6"/>
      <x:c r="M37" s="6"/>
      <x:c r="N37" s="6"/>
    </x:row>
    <x:row r="38" ht="15" hidden="0" customHeight="1">
      <x:c r="A38" s="6"/>
      <x:c r="B38" s="6"/>
      <x:c r="C38" s="6"/>
      <x:c r="D38" s="6"/>
      <x:c r="E38" s="6"/>
      <x:c r="F38" s="6"/>
      <x:c r="G38" s="6"/>
      <x:c r="H38" s="6"/>
      <x:c r="I38" s="6"/>
      <x:c r="J38" s="6"/>
      <x:c r="K38" s="6"/>
      <x:c r="L38" s="6"/>
      <x:c r="M38" s="6"/>
      <x:c r="N38" s="6"/>
    </x:row>
    <x:row r="39" ht="15" hidden="0" customHeight="1">
      <x:c r="A39" s="6"/>
      <x:c r="B39" s="6"/>
      <x:c r="C39" s="6"/>
      <x:c r="D39" s="6"/>
      <x:c r="E39" s="6"/>
      <x:c r="F39" s="6"/>
      <x:c r="G39" s="6"/>
      <x:c r="H39" s="6"/>
      <x:c r="I39" s="6"/>
      <x:c r="J39" s="6"/>
      <x:c r="K39" s="6"/>
      <x:c r="L39" s="6"/>
      <x:c r="M39" s="6"/>
      <x:c r="N39" s="6"/>
    </x:row>
    <x:row r="40" ht="15" hidden="0" customHeight="1">
      <x:c r="A40" s="6"/>
      <x:c r="B40" s="6"/>
      <x:c r="C40" s="6"/>
      <x:c r="D40" s="6"/>
      <x:c r="E40" s="6"/>
      <x:c r="F40" s="6"/>
      <x:c r="G40" s="6"/>
      <x:c r="H40" s="6"/>
      <x:c r="I40" s="6"/>
      <x:c r="J40" s="6"/>
      <x:c r="K40" s="6"/>
      <x:c r="L40" s="6"/>
      <x:c r="M40" s="6"/>
      <x:c r="N40" s="6"/>
    </x:row>
    <x:row r="41" ht="15" hidden="0" customHeight="1">
      <x:c r="A41" s="6"/>
      <x:c r="B41" s="6"/>
      <x:c r="C41" s="6"/>
      <x:c r="D41" s="6"/>
      <x:c r="E41" s="6"/>
      <x:c r="F41" s="6"/>
      <x:c r="G41" s="6"/>
      <x:c r="H41" s="6"/>
      <x:c r="I41" s="6"/>
      <x:c r="J41" s="6"/>
      <x:c r="K41" s="6"/>
      <x:c r="L41" s="6"/>
      <x:c r="M41" s="6"/>
      <x:c r="N41" s="6"/>
    </x:row>
    <x:row r="42" ht="15" hidden="0" customHeight="1">
      <x:c r="A42" s="6"/>
      <x:c r="B42" s="6"/>
      <x:c r="C42" s="6"/>
      <x:c r="D42" s="6"/>
      <x:c r="E42" s="6"/>
      <x:c r="F42" s="6"/>
      <x:c r="G42" s="6"/>
      <x:c r="H42" s="6"/>
      <x:c r="I42" s="6"/>
      <x:c r="J42" s="6"/>
      <x:c r="K42" s="6"/>
      <x:c r="L42" s="6"/>
      <x:c r="M42" s="6"/>
      <x:c r="N42" s="6"/>
    </x:row>
    <x:row r="43" ht="15" hidden="0" customHeight="1">
      <x:c r="A43" s="6"/>
      <x:c r="B43" s="6"/>
      <x:c r="C43" s="6"/>
      <x:c r="D43" s="6"/>
      <x:c r="E43" s="6"/>
      <x:c r="F43" s="6"/>
      <x:c r="G43" s="6"/>
      <x:c r="H43" s="6"/>
      <x:c r="I43" s="6"/>
      <x:c r="J43" s="6"/>
      <x:c r="K43" s="6"/>
      <x:c r="L43" s="6"/>
      <x:c r="M43" s="6"/>
      <x:c r="N43" s="6"/>
    </x:row>
    <x:row r="44" ht="15" hidden="0" customHeight="1">
      <x:c r="A44" s="6"/>
      <x:c r="B44" s="6"/>
      <x:c r="C44" s="6"/>
      <x:c r="D44" s="6"/>
      <x:c r="E44" s="6"/>
      <x:c r="F44" s="6"/>
      <x:c r="G44" s="6"/>
      <x:c r="H44" s="6"/>
      <x:c r="I44" s="6"/>
      <x:c r="J44" s="6"/>
      <x:c r="K44" s="6"/>
      <x:c r="L44" s="6"/>
      <x:c r="M44" s="6"/>
      <x:c r="N44" s="6"/>
    </x:row>
    <x:row r="45" ht="15" hidden="0" customHeight="1">
      <x:c r="A45" s="6"/>
      <x:c r="B45" s="6"/>
      <x:c r="C45" s="6"/>
      <x:c r="D45" s="6"/>
      <x:c r="E45" s="6"/>
      <x:c r="F45" s="6"/>
      <x:c r="G45" s="6"/>
      <x:c r="H45" s="6"/>
      <x:c r="I45" s="6"/>
      <x:c r="J45" s="6"/>
      <x:c r="K45" s="6"/>
      <x:c r="L45" s="6"/>
      <x:c r="M45" s="6"/>
      <x:c r="N45" s="6"/>
    </x:row>
    <x:row r="46" ht="15" hidden="0" customHeight="1">
      <x:c r="A46" s="6"/>
      <x:c r="B46" s="6"/>
      <x:c r="C46" s="6"/>
      <x:c r="D46" s="6"/>
      <x:c r="E46" s="6"/>
      <x:c r="F46" s="6"/>
      <x:c r="G46" s="6"/>
      <x:c r="H46" s="6"/>
      <x:c r="I46" s="6"/>
      <x:c r="J46" s="6"/>
      <x:c r="K46" s="6"/>
      <x:c r="L46" s="6"/>
      <x:c r="M46" s="6"/>
      <x:c r="N46" s="6"/>
    </x:row>
    <x:row r="47" ht="15" hidden="0" customHeight="1">
      <x:c r="A47" s="6"/>
      <x:c r="B47" s="6"/>
      <x:c r="C47" s="6"/>
      <x:c r="D47" s="6"/>
      <x:c r="E47" s="6"/>
      <x:c r="F47" s="6"/>
      <x:c r="G47" s="6"/>
      <x:c r="H47" s="6"/>
      <x:c r="I47" s="6"/>
      <x:c r="J47" s="6"/>
      <x:c r="K47" s="6"/>
      <x:c r="L47" s="6"/>
      <x:c r="M47" s="6"/>
      <x:c r="N47" s="6"/>
    </x:row>
    <x:row r="48" ht="15" hidden="0" customHeight="1">
      <x:c r="A48" s="6"/>
      <x:c r="B48" s="6"/>
      <x:c r="C48" s="6"/>
      <x:c r="D48" s="6"/>
      <x:c r="E48" s="6"/>
      <x:c r="F48" s="6"/>
      <x:c r="G48" s="6"/>
      <x:c r="H48" s="6"/>
      <x:c r="I48" s="6"/>
      <x:c r="J48" s="6"/>
      <x:c r="K48" s="6"/>
      <x:c r="L48" s="6"/>
      <x:c r="M48" s="6"/>
      <x:c r="N48" s="6"/>
    </x:row>
    <x:row r="49" ht="15" hidden="0" customHeight="1">
      <x:c r="A49" s="6"/>
      <x:c r="B49" s="6"/>
      <x:c r="C49" s="6"/>
      <x:c r="D49" s="6"/>
      <x:c r="E49" s="6"/>
      <x:c r="F49" s="6"/>
      <x:c r="G49" s="6"/>
      <x:c r="H49" s="6"/>
      <x:c r="I49" s="6"/>
      <x:c r="J49" s="6"/>
      <x:c r="K49" s="6"/>
      <x:c r="L49" s="6"/>
      <x:c r="M49" s="6"/>
      <x:c r="N49" s="6"/>
    </x:row>
    <x:row r="50" ht="15" hidden="0" customHeight="1">
      <x:c r="A50" s="6"/>
      <x:c r="B50" s="6"/>
      <x:c r="C50" s="6"/>
      <x:c r="D50" s="6"/>
      <x:c r="E50" s="6"/>
      <x:c r="F50" s="6"/>
      <x:c r="G50" s="6"/>
      <x:c r="H50" s="6"/>
      <x:c r="I50" s="6"/>
      <x:c r="J50" s="6"/>
      <x:c r="K50" s="6"/>
      <x:c r="L50" s="6"/>
      <x:c r="M50" s="6"/>
      <x:c r="N50" s="6"/>
    </x:row>
    <x:row r="51" ht="15" hidden="0" customHeight="1">
      <x:c r="A51" s="6"/>
      <x:c r="B51" s="6"/>
      <x:c r="C51" s="6"/>
      <x:c r="D51" s="6"/>
      <x:c r="E51" s="6"/>
      <x:c r="F51" s="6"/>
      <x:c r="G51" s="6"/>
      <x:c r="H51" s="6"/>
      <x:c r="I51" s="6"/>
      <x:c r="J51" s="6"/>
      <x:c r="K51" s="6"/>
      <x:c r="L51" s="6"/>
      <x:c r="M51" s="6"/>
      <x:c r="N51" s="6"/>
    </x:row>
    <x:row r="52" ht="15" hidden="0" customHeight="1">
      <x:c r="A52" s="6"/>
      <x:c r="B52" s="6"/>
      <x:c r="C52" s="6"/>
      <x:c r="D52" s="6"/>
      <x:c r="E52" s="6"/>
      <x:c r="F52" s="6"/>
      <x:c r="G52" s="6"/>
      <x:c r="H52" s="6"/>
      <x:c r="I52" s="6"/>
      <x:c r="J52" s="6"/>
      <x:c r="K52" s="6"/>
      <x:c r="L52" s="6"/>
      <x:c r="M52" s="6"/>
      <x:c r="N52" s="6"/>
    </x:row>
    <x:row r="53" ht="15" hidden="0" customHeight="1">
      <x:c r="A53" s="6"/>
      <x:c r="B53" s="6"/>
      <x:c r="C53" s="6"/>
      <x:c r="D53" s="6"/>
      <x:c r="E53" s="6"/>
      <x:c r="F53" s="6"/>
      <x:c r="G53" s="6"/>
      <x:c r="H53" s="6"/>
      <x:c r="I53" s="6"/>
      <x:c r="J53" s="6"/>
      <x:c r="K53" s="6"/>
      <x:c r="L53" s="6"/>
      <x:c r="M53" s="6"/>
      <x:c r="N53" s="6"/>
    </x:row>
    <x:row r="54" ht="15" hidden="0" customHeight="1">
      <x:c r="A54" s="6"/>
      <x:c r="B54" s="6"/>
      <x:c r="C54" s="6"/>
      <x:c r="D54" s="6"/>
      <x:c r="E54" s="6"/>
      <x:c r="F54" s="6"/>
      <x:c r="G54" s="6"/>
      <x:c r="H54" s="6"/>
      <x:c r="I54" s="6"/>
      <x:c r="J54" s="6"/>
      <x:c r="K54" s="6"/>
      <x:c r="L54" s="6"/>
      <x:c r="M54" s="6"/>
      <x:c r="N54" s="6"/>
    </x:row>
    <x:row r="55" ht="15" hidden="0" customHeight="1">
      <x:c r="A55" s="6"/>
      <x:c r="B55" s="6"/>
      <x:c r="C55" s="6"/>
      <x:c r="D55" s="6"/>
      <x:c r="E55" s="6"/>
      <x:c r="F55" s="6"/>
      <x:c r="G55" s="6"/>
      <x:c r="H55" s="6"/>
      <x:c r="I55" s="6"/>
      <x:c r="J55" s="6"/>
      <x:c r="K55" s="6"/>
      <x:c r="L55" s="6"/>
      <x:c r="M55" s="6"/>
      <x:c r="N55" s="6"/>
    </x:row>
    <x:row r="56" ht="15" hidden="0" customHeight="1">
      <x:c r="A56" s="6"/>
      <x:c r="B56" s="6"/>
      <x:c r="C56" s="6"/>
      <x:c r="D56" s="6"/>
      <x:c r="E56" s="6"/>
      <x:c r="F56" s="6"/>
      <x:c r="G56" s="6"/>
      <x:c r="H56" s="6"/>
      <x:c r="I56" s="6"/>
      <x:c r="J56" s="6"/>
      <x:c r="K56" s="6"/>
      <x:c r="L56" s="6"/>
      <x:c r="M56" s="6"/>
      <x:c r="N56" s="6"/>
    </x:row>
    <x:row r="57" ht="15" hidden="0" customHeight="1">
      <x:c r="A57" s="6"/>
      <x:c r="B57" s="6"/>
      <x:c r="C57" s="6"/>
      <x:c r="D57" s="6"/>
      <x:c r="E57" s="6"/>
      <x:c r="F57" s="6"/>
      <x:c r="G57" s="6"/>
      <x:c r="H57" s="6"/>
      <x:c r="I57" s="6"/>
      <x:c r="J57" s="6"/>
      <x:c r="K57" s="6"/>
      <x:c r="L57" s="6"/>
      <x:c r="M57" s="6"/>
      <x:c r="N57" s="6"/>
    </x:row>
    <x:row r="58" ht="15" hidden="0" customHeight="1">
      <x:c r="A58" s="6"/>
      <x:c r="B58" s="6"/>
      <x:c r="C58" s="6"/>
      <x:c r="D58" s="6"/>
      <x:c r="E58" s="6"/>
      <x:c r="F58" s="6"/>
      <x:c r="G58" s="6"/>
      <x:c r="H58" s="6"/>
      <x:c r="I58" s="6"/>
      <x:c r="J58" s="6"/>
      <x:c r="K58" s="6"/>
      <x:c r="L58" s="6"/>
      <x:c r="M58" s="6"/>
      <x:c r="N58" s="6"/>
    </x:row>
    <x:row r="59" ht="15" hidden="0" customHeight="1">
      <x:c r="A59" s="6"/>
      <x:c r="B59" s="6"/>
      <x:c r="C59" s="6"/>
      <x:c r="D59" s="6"/>
      <x:c r="E59" s="6"/>
      <x:c r="F59" s="6"/>
      <x:c r="G59" s="6"/>
      <x:c r="H59" s="6"/>
      <x:c r="I59" s="6"/>
      <x:c r="J59" s="6"/>
      <x:c r="K59" s="6"/>
      <x:c r="L59" s="6"/>
      <x:c r="M59" s="6"/>
      <x:c r="N59" s="6"/>
    </x:row>
    <x:row r="60" ht="15" hidden="0" customHeight="1">
      <x:c r="A60" s="6"/>
      <x:c r="B60" s="6"/>
      <x:c r="C60" s="6"/>
      <x:c r="D60" s="6"/>
      <x:c r="E60" s="6"/>
      <x:c r="F60" s="6"/>
      <x:c r="G60" s="6"/>
      <x:c r="H60" s="6"/>
      <x:c r="I60" s="6"/>
      <x:c r="J60" s="6"/>
      <x:c r="K60" s="6"/>
      <x:c r="L60" s="6"/>
      <x:c r="M60" s="6"/>
      <x:c r="N60" s="6"/>
    </x:row>
    <x:row r="61" ht="15" hidden="0" customHeight="1">
      <x:c r="A61" s="6"/>
      <x:c r="B61" s="6"/>
      <x:c r="C61" s="6"/>
      <x:c r="D61" s="6"/>
      <x:c r="E61" s="6"/>
      <x:c r="F61" s="6"/>
      <x:c r="G61" s="6"/>
      <x:c r="H61" s="6"/>
      <x:c r="I61" s="6"/>
      <x:c r="J61" s="6"/>
      <x:c r="K61" s="6"/>
      <x:c r="L61" s="6"/>
      <x:c r="M61" s="6"/>
      <x:c r="N61" s="6"/>
    </x:row>
    <x:row r="62" ht="15" hidden="0" customHeight="1">
      <x:c r="A62" s="6"/>
      <x:c r="B62" s="6"/>
      <x:c r="C62" s="6"/>
      <x:c r="D62" s="6"/>
      <x:c r="E62" s="6"/>
      <x:c r="F62" s="6"/>
      <x:c r="G62" s="6"/>
      <x:c r="H62" s="6"/>
      <x:c r="I62" s="6"/>
      <x:c r="J62" s="6"/>
      <x:c r="K62" s="6"/>
      <x:c r="L62" s="6"/>
      <x:c r="M62" s="6"/>
      <x:c r="N62" s="6"/>
    </x:row>
    <x:row r="63" ht="15" hidden="0" customHeight="1">
      <x:c r="A63" s="6"/>
      <x:c r="B63" s="6"/>
      <x:c r="C63" s="6"/>
      <x:c r="D63" s="6"/>
      <x:c r="E63" s="6"/>
      <x:c r="F63" s="6"/>
      <x:c r="G63" s="6"/>
      <x:c r="H63" s="6"/>
      <x:c r="I63" s="6"/>
      <x:c r="J63" s="6"/>
      <x:c r="K63" s="6"/>
      <x:c r="L63" s="6"/>
      <x:c r="M63" s="6"/>
      <x:c r="N63" s="6"/>
    </x:row>
    <x:row r="64" ht="15" hidden="0" customHeight="1">
      <x:c r="A64" s="6"/>
      <x:c r="B64" s="6"/>
      <x:c r="C64" s="6"/>
      <x:c r="D64" s="6"/>
      <x:c r="E64" s="6"/>
      <x:c r="F64" s="6"/>
      <x:c r="G64" s="6"/>
      <x:c r="H64" s="6"/>
      <x:c r="I64" s="6"/>
      <x:c r="J64" s="6"/>
      <x:c r="K64" s="6"/>
      <x:c r="L64" s="6"/>
      <x:c r="M64" s="6"/>
      <x:c r="N64" s="6"/>
    </x:row>
    <x:row r="65" ht="15" hidden="0" customHeight="1">
      <x:c r="A65" s="6"/>
      <x:c r="B65" s="6"/>
      <x:c r="C65" s="6"/>
      <x:c r="D65" s="6"/>
      <x:c r="E65" s="6"/>
      <x:c r="F65" s="6"/>
      <x:c r="G65" s="6"/>
      <x:c r="H65" s="6"/>
      <x:c r="I65" s="6"/>
      <x:c r="J65" s="6"/>
      <x:c r="K65" s="6"/>
      <x:c r="L65" s="6"/>
      <x:c r="M65" s="6"/>
      <x:c r="N65" s="6"/>
    </x:row>
    <x:row r="66" ht="15" hidden="0" customHeight="1">
      <x:c r="A66" s="6"/>
      <x:c r="B66" s="6"/>
      <x:c r="C66" s="6"/>
      <x:c r="D66" s="6"/>
      <x:c r="E66" s="6"/>
      <x:c r="F66" s="6"/>
      <x:c r="G66" s="6"/>
      <x:c r="H66" s="6"/>
      <x:c r="I66" s="6"/>
      <x:c r="J66" s="6"/>
      <x:c r="K66" s="6"/>
      <x:c r="L66" s="6"/>
      <x:c r="M66" s="6"/>
      <x:c r="N66" s="6"/>
    </x:row>
    <x:row r="67" ht="15" hidden="0" customHeight="1">
      <x:c r="A67" s="6"/>
      <x:c r="B67" s="6"/>
      <x:c r="C67" s="6"/>
      <x:c r="D67" s="6"/>
      <x:c r="E67" s="6"/>
      <x:c r="F67" s="6"/>
      <x:c r="G67" s="6"/>
      <x:c r="H67" s="6"/>
      <x:c r="I67" s="6"/>
      <x:c r="J67" s="6"/>
      <x:c r="K67" s="6"/>
      <x:c r="L67" s="6"/>
      <x:c r="M67" s="6"/>
      <x:c r="N67" s="6"/>
    </x:row>
    <x:row r="68" ht="15" hidden="0" customHeight="1">
      <x:c r="A68" s="6"/>
      <x:c r="B68" s="6"/>
      <x:c r="C68" s="6"/>
      <x:c r="D68" s="6"/>
      <x:c r="E68" s="6"/>
      <x:c r="F68" s="6"/>
      <x:c r="G68" s="6"/>
      <x:c r="H68" s="6"/>
      <x:c r="I68" s="6"/>
      <x:c r="J68" s="6"/>
      <x:c r="K68" s="6"/>
      <x:c r="L68" s="6"/>
      <x:c r="M68" s="6"/>
      <x:c r="N68" s="6"/>
    </x:row>
    <x:row r="69" ht="15" hidden="0" customHeight="1">
      <x:c r="A69" s="6"/>
      <x:c r="B69" s="6"/>
      <x:c r="C69" s="6"/>
      <x:c r="D69" s="6"/>
      <x:c r="E69" s="6"/>
      <x:c r="F69" s="6"/>
      <x:c r="G69" s="6"/>
      <x:c r="H69" s="6"/>
      <x:c r="I69" s="6"/>
      <x:c r="J69" s="6"/>
      <x:c r="K69" s="6"/>
      <x:c r="L69" s="6"/>
      <x:c r="M69" s="6"/>
      <x:c r="N69" s="6"/>
    </x:row>
    <x:row r="70" ht="15" hidden="0" customHeight="1">
      <x:c r="A70" s="6"/>
      <x:c r="B70" s="6"/>
      <x:c r="C70" s="6"/>
      <x:c r="D70" s="6"/>
      <x:c r="E70" s="6"/>
      <x:c r="F70" s="6"/>
      <x:c r="G70" s="6"/>
      <x:c r="H70" s="6"/>
      <x:c r="I70" s="6"/>
      <x:c r="J70" s="6"/>
      <x:c r="K70" s="6"/>
      <x:c r="L70" s="6"/>
      <x:c r="M70" s="6"/>
      <x:c r="N70" s="6"/>
    </x:row>
    <x:row r="71" ht="15" hidden="0" customHeight="1">
      <x:c r="A71" s="6"/>
      <x:c r="B71" s="6"/>
      <x:c r="C71" s="6"/>
      <x:c r="D71" s="6"/>
      <x:c r="E71" s="6"/>
      <x:c r="F71" s="6"/>
      <x:c r="G71" s="6"/>
      <x:c r="H71" s="6"/>
      <x:c r="I71" s="6"/>
      <x:c r="J71" s="6"/>
      <x:c r="K71" s="6"/>
      <x:c r="L71" s="6"/>
      <x:c r="M71" s="6"/>
      <x:c r="N71" s="6"/>
    </x:row>
    <x:row r="72" ht="15" hidden="0" customHeight="1">
      <x:c r="A72" s="6"/>
      <x:c r="B72" s="6"/>
      <x:c r="C72" s="6"/>
      <x:c r="D72" s="6"/>
      <x:c r="E72" s="6"/>
      <x:c r="F72" s="6"/>
      <x:c r="G72" s="6"/>
      <x:c r="H72" s="6"/>
      <x:c r="I72" s="6"/>
      <x:c r="J72" s="6"/>
      <x:c r="K72" s="6"/>
      <x:c r="L72" s="6"/>
      <x:c r="M72" s="6"/>
      <x:c r="N72" s="6"/>
    </x:row>
    <x:row r="73" ht="15" hidden="0" customHeight="1">
      <x:c r="A73" s="6"/>
      <x:c r="B73" s="6"/>
      <x:c r="C73" s="6"/>
      <x:c r="D73" s="6"/>
      <x:c r="E73" s="6"/>
      <x:c r="F73" s="6"/>
      <x:c r="G73" s="6"/>
      <x:c r="H73" s="6"/>
      <x:c r="I73" s="6"/>
      <x:c r="J73" s="6"/>
      <x:c r="K73" s="6"/>
      <x:c r="L73" s="6"/>
      <x:c r="M73" s="6"/>
      <x:c r="N73" s="6"/>
    </x:row>
    <x:row r="74" ht="15" hidden="0" customHeight="1">
      <x:c r="A74" s="6"/>
      <x:c r="B74" s="6"/>
      <x:c r="C74" s="6"/>
      <x:c r="D74" s="6"/>
      <x:c r="E74" s="6"/>
      <x:c r="F74" s="6"/>
      <x:c r="G74" s="6"/>
      <x:c r="H74" s="6"/>
      <x:c r="I74" s="6"/>
      <x:c r="J74" s="6"/>
      <x:c r="K74" s="6"/>
      <x:c r="L74" s="6"/>
      <x:c r="M74" s="6"/>
      <x:c r="N74" s="6"/>
    </x:row>
    <x:row r="75" ht="15" hidden="0" customHeight="1">
      <x:c r="A75" s="6"/>
      <x:c r="B75" s="6"/>
      <x:c r="C75" s="6"/>
      <x:c r="D75" s="6"/>
      <x:c r="E75" s="6"/>
      <x:c r="F75" s="6"/>
      <x:c r="G75" s="6"/>
      <x:c r="H75" s="6"/>
      <x:c r="I75" s="6"/>
      <x:c r="J75" s="6"/>
      <x:c r="K75" s="6"/>
      <x:c r="L75" s="6"/>
      <x:c r="M75" s="6"/>
      <x:c r="N75" s="6"/>
    </x:row>
    <x:row r="76" ht="15" hidden="0" customHeight="1">
      <x:c r="A76" s="6"/>
      <x:c r="B76" s="6"/>
      <x:c r="C76" s="6"/>
      <x:c r="D76" s="6"/>
      <x:c r="E76" s="6"/>
      <x:c r="F76" s="6"/>
      <x:c r="G76" s="6"/>
      <x:c r="H76" s="6"/>
      <x:c r="I76" s="6"/>
      <x:c r="J76" s="6"/>
      <x:c r="K76" s="6"/>
      <x:c r="L76" s="6"/>
      <x:c r="M76" s="6"/>
      <x:c r="N76" s="6"/>
    </x:row>
    <x:row r="77" ht="15" hidden="0" customHeight="1">
      <x:c r="A77" s="6"/>
      <x:c r="B77" s="6"/>
      <x:c r="C77" s="6"/>
      <x:c r="D77" s="6"/>
      <x:c r="E77" s="6"/>
      <x:c r="F77" s="6"/>
      <x:c r="G77" s="6"/>
      <x:c r="H77" s="6"/>
      <x:c r="I77" s="6"/>
      <x:c r="J77" s="6"/>
      <x:c r="K77" s="6"/>
      <x:c r="L77" s="6"/>
      <x:c r="M77" s="6"/>
      <x:c r="N77" s="6"/>
    </x:row>
    <x:row r="78" ht="15" hidden="0" customHeight="1">
      <x:c r="A78" s="6"/>
      <x:c r="B78" s="6"/>
      <x:c r="C78" s="6"/>
      <x:c r="D78" s="6"/>
      <x:c r="E78" s="6"/>
      <x:c r="F78" s="6"/>
      <x:c r="G78" s="6"/>
      <x:c r="H78" s="6"/>
      <x:c r="I78" s="6"/>
      <x:c r="J78" s="6"/>
      <x:c r="K78" s="6"/>
      <x:c r="L78" s="6"/>
      <x:c r="M78" s="6"/>
      <x:c r="N78" s="6"/>
    </x:row>
    <x:row r="79" ht="15" hidden="0" customHeight="1">
      <x:c r="A79" s="6"/>
      <x:c r="B79" s="6"/>
      <x:c r="C79" s="6"/>
      <x:c r="D79" s="6"/>
      <x:c r="E79" s="6"/>
      <x:c r="F79" s="6"/>
      <x:c r="G79" s="6"/>
      <x:c r="H79" s="6"/>
      <x:c r="I79" s="6"/>
      <x:c r="J79" s="6"/>
      <x:c r="K79" s="6"/>
      <x:c r="L79" s="6"/>
      <x:c r="M79" s="6"/>
      <x:c r="N79" s="6"/>
    </x:row>
    <x:row r="80" ht="15" hidden="0" customHeight="1">
      <x:c r="A80" s="6"/>
      <x:c r="B80" s="6"/>
      <x:c r="C80" s="6"/>
      <x:c r="D80" s="6"/>
      <x:c r="E80" s="6"/>
      <x:c r="F80" s="6"/>
      <x:c r="G80" s="6"/>
      <x:c r="H80" s="6"/>
      <x:c r="I80" s="6"/>
      <x:c r="J80" s="6"/>
      <x:c r="K80" s="6"/>
      <x:c r="L80" s="6"/>
      <x:c r="M80" s="6"/>
      <x:c r="N80" s="6"/>
    </x:row>
  </x:sheetData>
  <x:mergeCells>
    <x:mergeCell ref="A13:F13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</x:cols>
  <x:sheetData>
    <x:row r="1" ht="15" hidden="0" customHeight="1">
      <x:c r="A1" s="63" t="str">
        <x:v>Mois</x:v>
      </x:c>
      <x:c r="B1" s="63" t="str">
        <x:v>Date</x:v>
      </x:c>
      <x:c r="C1" s="63" t="str">
        <x:v>Dette départ</x:v>
      </x:c>
      <x:c r="D1" s="63" t="str">
        <x:v>Paiement</x:v>
      </x:c>
      <x:c r="E1" s="63" t="str">
        <x:v>Bonus</x:v>
      </x:c>
      <x:c r="F1" s="63" t="str">
        <x:v>Intérêts estimés</x:v>
      </x:c>
      <x:c r="G1" s="63" t="str">
        <x:v>Dette fin</x:v>
      </x:c>
      <x:c r="H1" s="63" t="str">
        <x:v>Progression</x:v>
      </x:c>
      <x:c r="I1" s="63" t="str">
        <x:v>Jalon</x:v>
      </x:c>
      <x:c r="J1" s="6"/>
      <x:c r="K1" s="6"/>
      <x:c r="L1" s="6"/>
      <x:c r="M1" s="6"/>
      <x:c r="N1" s="6"/>
    </x:row>
    <x:row r="2" ht="15" hidden="0" customHeight="1">
      <x:c r="A2" s="6" t="n">
        <x:v>1</x:v>
      </x:c>
      <x:c r="B2" s="76" t="n">
        <x:v>46151</x:v>
      </x:c>
      <x:c r="C2" s="70" t="n">
        <x:f>SUM(Debts!$C$2:$C$7)</x:f>
        <x:v>44600</x:v>
      </x:c>
      <x:c r="D2" s="70" t="n">
        <x:f>IF(C2&gt;0,Scenarios!$B$3,0)</x:f>
        <x:v>1500</x:v>
      </x:c>
      <x:c r="E2" s="70" t="n">
        <x:f>IF(MOD(A2,12)=0,Scenarios!$B$4,0)</x:f>
        <x:v>0</x:v>
      </x:c>
      <x:c r="F2" s="70" t="n">
        <x:f>C2*Scenarios!$B$11/12</x:f>
        <x:v>354.71083333333337</x:v>
      </x:c>
      <x:c r="G2" s="70" t="n">
        <x:f>MAX(0,C2+F2-D2-E2)</x:f>
        <x:v>43454.71083333333</x:v>
      </x:c>
      <x:c r="H2" s="74" t="n">
        <x:f>1-G2/$C$2</x:f>
        <x:v>0.02567912929745897</x:v>
      </x:c>
      <x:c r="I2" s="6" t="str">
        <x:f>IF(G2=0,"Dette terminée",IF(MOD(A2,12)=0,"Injection bonus annuel",IF(MOD(A2,6)=0,"Revue semestrielle","")))</x:f>
      </x:c>
      <x:c r="J2" s="6"/>
      <x:c r="K2" s="6"/>
      <x:c r="L2" s="6"/>
      <x:c r="M2" s="6"/>
      <x:c r="N2" s="6"/>
    </x:row>
    <x:row r="3" ht="15" hidden="0" customHeight="1">
      <x:c r="A3" s="6" t="n">
        <x:v>2</x:v>
      </x:c>
      <x:c r="B3" s="76" t="n">
        <x:f>B2+30</x:f>
        <x:v>46181</x:v>
      </x:c>
      <x:c r="C3" s="70" t="n">
        <x:f>G2</x:f>
        <x:v>43454.71083333333</x:v>
      </x:c>
      <x:c r="D3" s="70" t="n">
        <x:f>IF(C3&gt;0,Scenarios!$B$3,0)</x:f>
        <x:v>1500</x:v>
      </x:c>
      <x:c r="E3" s="70" t="n">
        <x:f>IF(MOD(A3,12)=0,Scenarios!$B$4,0)</x:f>
        <x:v>0</x:v>
      </x:c>
      <x:c r="F3" s="70" t="n">
        <x:f>C3*Scenarios!$B$11/12</x:f>
        <x:v>345.6021679809573</x:v>
      </x:c>
      <x:c r="G3" s="70" t="n">
        <x:f>MAX(0,C3+F3-D3-E3)</x:f>
        <x:v>42300.31300131429</x:v>
      </x:c>
      <x:c r="H3" s="74" t="n">
        <x:f>1-G3/$C$2</x:f>
        <x:v>0.05156248875976932</x:v>
      </x:c>
      <x:c r="I3" s="6" t="str">
        <x:f>IF(G3=0,"Dette terminée",IF(MOD(A3,12)=0,"Injection bonus annuel",IF(MOD(A3,6)=0,"Revue semestrielle","")))</x:f>
      </x:c>
      <x:c r="J3" s="6"/>
      <x:c r="K3" s="6"/>
      <x:c r="L3" s="6"/>
      <x:c r="M3" s="6"/>
      <x:c r="N3" s="6"/>
    </x:row>
    <x:row r="4" ht="15" hidden="0" customHeight="1">
      <x:c r="A4" s="6" t="n">
        <x:v>3</x:v>
      </x:c>
      <x:c r="B4" s="76" t="n">
        <x:f>B3+30</x:f>
        <x:v>46211</x:v>
      </x:c>
      <x:c r="C4" s="70" t="n">
        <x:f>G3</x:f>
        <x:v>42300.31300131429</x:v>
      </x:c>
      <x:c r="D4" s="70" t="n">
        <x:f>IF(C4&gt;0,Scenarios!$B$3,0)</x:f>
        <x:v>1500</x:v>
      </x:c>
      <x:c r="E4" s="70" t="n">
        <x:f>IF(MOD(A4,12)=0,Scenarios!$B$4,0)</x:f>
        <x:v>0</x:v>
      </x:c>
      <x:c r="F4" s="70" t="n">
        <x:f>C4*Scenarios!$B$11/12</x:f>
        <x:v>336.42105997661497</x:v>
      </x:c>
      <x:c r="G4" s="70" t="n">
        <x:f>MAX(0,C4+F4-D4-E4)</x:f>
        <x:v>41136.7340612909</x:v>
      </x:c>
      <x:c r="H4" s="74" t="n">
        <x:f>1-G4/$C$2</x:f>
        <x:v>0.0776517026616389</x:v>
      </x:c>
      <x:c r="I4" s="6" t="str">
        <x:f>IF(G4=0,"Dette terminée",IF(MOD(A4,12)=0,"Injection bonus annuel",IF(MOD(A4,6)=0,"Revue semestrielle","")))</x:f>
      </x:c>
      <x:c r="J4" s="6"/>
      <x:c r="K4" s="6"/>
      <x:c r="L4" s="6"/>
      <x:c r="M4" s="6"/>
      <x:c r="N4" s="6"/>
    </x:row>
    <x:row r="5" ht="15" hidden="0" customHeight="1">
      <x:c r="A5" s="6" t="n">
        <x:v>4</x:v>
      </x:c>
      <x:c r="B5" s="76" t="n">
        <x:f>B4+30</x:f>
        <x:v>46241</x:v>
      </x:c>
      <x:c r="C5" s="70" t="n">
        <x:f>G4</x:f>
        <x:v>41136.7340612909</x:v>
      </x:c>
      <x:c r="D5" s="70" t="n">
        <x:f>IF(C5&gt;0,Scenarios!$B$3,0)</x:f>
        <x:v>1500</x:v>
      </x:c>
      <x:c r="E5" s="70" t="n">
        <x:f>IF(MOD(A5,12)=0,Scenarios!$B$4,0)</x:f>
        <x:v>0</x:v>
      </x:c>
      <x:c r="F5" s="70" t="n">
        <x:f>C5*Scenarios!$B$11/12</x:f>
        <x:v>327.1669331724712</x:v>
      </x:c>
      <x:c r="G5" s="70" t="n">
        <x:f>MAX(0,C5+F5-D5-E5)</x:f>
        <x:v>39963.90099446337</x:v>
      </x:c>
      <x:c r="H5" s="74" t="n">
        <x:f>1-G5/$C$2</x:f>
        <x:v>0.10394840819588846</x:v>
      </x:c>
      <x:c r="I5" s="6" t="str">
        <x:f>IF(G5=0,"Dette terminée",IF(MOD(A5,12)=0,"Injection bonus annuel",IF(MOD(A5,6)=0,"Revue semestrielle","")))</x:f>
      </x:c>
      <x:c r="J5" s="6"/>
      <x:c r="K5" s="6"/>
      <x:c r="L5" s="6"/>
      <x:c r="M5" s="6"/>
      <x:c r="N5" s="6"/>
    </x:row>
    <x:row r="6" ht="15" hidden="0" customHeight="1">
      <x:c r="A6" s="6" t="n">
        <x:v>5</x:v>
      </x:c>
      <x:c r="B6" s="76" t="n">
        <x:f>B5+30</x:f>
        <x:v>46271</x:v>
      </x:c>
      <x:c r="C6" s="70" t="n">
        <x:f>G5</x:f>
        <x:v>39963.90099446337</x:v>
      </x:c>
      <x:c r="D6" s="70" t="n">
        <x:f>IF(C6&gt;0,Scenarios!$B$3,0)</x:f>
        <x:v>1500</x:v>
      </x:c>
      <x:c r="E6" s="70" t="n">
        <x:f>IF(MOD(A6,12)=0,Scenarios!$B$4,0)</x:f>
        <x:v>0</x:v>
      </x:c>
      <x:c r="F6" s="70" t="n">
        <x:f>C6*Scenarios!$B$11/12</x:f>
        <x:v>317.8392068384963</x:v>
      </x:c>
      <x:c r="G6" s="70" t="n">
        <x:f>MAX(0,C6+F6-D6-E6)</x:f>
        <x:v>38781.740201301865</x:v>
      </x:c>
      <x:c r="H6" s="74" t="n">
        <x:f>1-G6/$C$2</x:f>
        <x:v>0.1304542555761914</x:v>
      </x:c>
      <x:c r="I6" s="6" t="str">
        <x:f>IF(G6=0,"Dette terminée",IF(MOD(A6,12)=0,"Injection bonus annuel",IF(MOD(A6,6)=0,"Revue semestrielle","")))</x:f>
      </x:c>
      <x:c r="J6" s="6"/>
      <x:c r="K6" s="6"/>
      <x:c r="L6" s="6"/>
      <x:c r="M6" s="6"/>
      <x:c r="N6" s="6"/>
    </x:row>
    <x:row r="7" ht="15" hidden="0" customHeight="1">
      <x:c r="A7" s="6" t="n">
        <x:v>6</x:v>
      </x:c>
      <x:c r="B7" s="76" t="n">
        <x:f>B6+30</x:f>
        <x:v>46301</x:v>
      </x:c>
      <x:c r="C7" s="70" t="n">
        <x:f>G6</x:f>
        <x:v>38781.740201301865</x:v>
      </x:c>
      <x:c r="D7" s="70" t="n">
        <x:f>IF(C7&gt;0,Scenarios!$B$3,0)</x:f>
        <x:v>1500</x:v>
      </x:c>
      <x:c r="E7" s="70" t="n">
        <x:f>IF(MOD(A7,12)=0,Scenarios!$B$4,0)</x:f>
        <x:v>0</x:v>
      </x:c>
      <x:c r="F7" s="70" t="n">
        <x:f>C7*Scenarios!$B$11/12</x:f>
        <x:v>308.4372956260229</x:v>
      </x:c>
      <x:c r="G7" s="70" t="n">
        <x:f>MAX(0,C7+F7-D7-E7)</x:f>
        <x:v>37590.177496927885</x:v>
      </x:c>
      <x:c r="H7" s="74" t="n">
        <x:f>1-G7/$C$2</x:f>
        <x:v>0.1571709081406304</x:v>
      </x:c>
      <x:c r="I7" s="6" t="str">
        <x:f>IF(G7=0,"Dette terminée",IF(MOD(A7,12)=0,"Injection bonus annuel",IF(MOD(A7,6)=0,"Revue semestrielle","")))</x:f>
        <x:v>Revue semestrielle</x:v>
      </x:c>
      <x:c r="J7" s="6"/>
      <x:c r="K7" s="6"/>
      <x:c r="L7" s="6"/>
      <x:c r="M7" s="6"/>
      <x:c r="N7" s="6"/>
    </x:row>
    <x:row r="8" ht="15" hidden="0" customHeight="1">
      <x:c r="A8" s="6" t="n">
        <x:v>7</x:v>
      </x:c>
      <x:c r="B8" s="76" t="n">
        <x:f>B7+30</x:f>
        <x:v>46331</x:v>
      </x:c>
      <x:c r="C8" s="70" t="n">
        <x:f>G7</x:f>
        <x:v>37590.177496927885</x:v>
      </x:c>
      <x:c r="D8" s="70" t="n">
        <x:f>IF(C8&gt;0,Scenarios!$B$3,0)</x:f>
        <x:v>1500</x:v>
      </x:c>
      <x:c r="E8" s="70" t="n">
        <x:f>IF(MOD(A8,12)=0,Scenarios!$B$4,0)</x:f>
        <x:v>0</x:v>
      </x:c>
      <x:c r="F8" s="70" t="n">
        <x:f>C8*Scenarios!$B$11/12</x:f>
        <x:v>298.9606095310136</x:v>
      </x:c>
      <x:c r="G8" s="70" t="n">
        <x:f>MAX(0,C8+F8-D8-E8)</x:f>
        <x:v>36389.1381064589</x:v>
      </x:c>
      <x:c r="H8" s="74" t="n">
        <x:f>1-G8/$C$2</x:f>
        <x:v>0.18410004245607847</x:v>
      </x:c>
      <x:c r="I8" s="6" t="str">
        <x:f>IF(G8=0,"Dette terminée",IF(MOD(A8,12)=0,"Injection bonus annuel",IF(MOD(A8,6)=0,"Revue semestrielle","")))</x:f>
      </x:c>
      <x:c r="J8" s="6"/>
      <x:c r="K8" s="6"/>
      <x:c r="L8" s="6"/>
      <x:c r="M8" s="6"/>
      <x:c r="N8" s="6"/>
    </x:row>
    <x:row r="9" ht="15" hidden="0" customHeight="1">
      <x:c r="A9" s="6" t="n">
        <x:v>8</x:v>
      </x:c>
      <x:c r="B9" s="76" t="n">
        <x:f>B8+30</x:f>
        <x:v>46361</x:v>
      </x:c>
      <x:c r="C9" s="70" t="n">
        <x:f>G8</x:f>
        <x:v>36389.1381064589</x:v>
      </x:c>
      <x:c r="D9" s="70" t="n">
        <x:f>IF(C9&gt;0,Scenarios!$B$3,0)</x:f>
        <x:v>1500</x:v>
      </x:c>
      <x:c r="E9" s="70" t="n">
        <x:f>IF(MOD(A9,12)=0,Scenarios!$B$4,0)</x:f>
        <x:v>0</x:v>
      </x:c>
      <x:c r="F9" s="70" t="n">
        <x:f>C9*Scenarios!$B$11/12</x:f>
        <x:v>289.4085538570357</x:v>
      </x:c>
      <x:c r="G9" s="70" t="n">
        <x:f>MAX(0,C9+F9-D9-E9)</x:f>
        <x:v>35178.54666031594</x:v>
      </x:c>
      <x:c r="H9" s="74" t="n">
        <x:f>1-G9/$C$2</x:f>
        <x:v>0.21124334842340953</x:v>
      </x:c>
      <x:c r="I9" s="6" t="str">
        <x:f>IF(G9=0,"Dette terminée",IF(MOD(A9,12)=0,"Injection bonus annuel",IF(MOD(A9,6)=0,"Revue semestrielle","")))</x:f>
      </x:c>
      <x:c r="J9" s="6"/>
      <x:c r="K9" s="6"/>
      <x:c r="L9" s="6"/>
      <x:c r="M9" s="6"/>
      <x:c r="N9" s="6"/>
    </x:row>
    <x:row r="10" ht="15" hidden="0" customHeight="1">
      <x:c r="A10" s="6" t="n">
        <x:v>9</x:v>
      </x:c>
      <x:c r="B10" s="76" t="n">
        <x:f>B9+30</x:f>
        <x:v>46391</x:v>
      </x:c>
      <x:c r="C10" s="70" t="n">
        <x:f>G9</x:f>
        <x:v>35178.54666031594</x:v>
      </x:c>
      <x:c r="D10" s="70" t="n">
        <x:f>IF(C10&gt;0,Scenarios!$B$3,0)</x:f>
        <x:v>1500</x:v>
      </x:c>
      <x:c r="E10" s="70" t="n">
        <x:f>IF(MOD(A10,12)=0,Scenarios!$B$4,0)</x:f>
        <x:v>0</x:v>
      </x:c>
      <x:c r="F10" s="70" t="n">
        <x:f>C10*Scenarios!$B$11/12</x:f>
        <x:v>279.7805291779421</x:v>
      </x:c>
      <x:c r="G10" s="70" t="n">
        <x:f>MAX(0,C10+F10-D10-E10)</x:f>
        <x:v>33958.32718949388</x:v>
      </x:c>
      <x:c r="H10" s="74" t="n">
        <x:f>1-G10/$C$2</x:f>
        <x:v>0.23860252938354531</x:v>
      </x:c>
      <x:c r="I10" s="6" t="str">
        <x:f>IF(G10=0,"Dette terminée",IF(MOD(A10,12)=0,"Injection bonus annuel",IF(MOD(A10,6)=0,"Revue semestrielle","")))</x:f>
      </x:c>
      <x:c r="J10" s="6"/>
      <x:c r="K10" s="6"/>
      <x:c r="L10" s="6"/>
      <x:c r="M10" s="6"/>
      <x:c r="N10" s="6"/>
    </x:row>
    <x:row r="11" ht="15" hidden="0" customHeight="1">
      <x:c r="A11" s="6" t="n">
        <x:v>10</x:v>
      </x:c>
      <x:c r="B11" s="76" t="n">
        <x:f>B10+30</x:f>
        <x:v>46421</x:v>
      </x:c>
      <x:c r="C11" s="70" t="n">
        <x:f>G10</x:f>
        <x:v>33958.32718949388</x:v>
      </x:c>
      <x:c r="D11" s="70" t="n">
        <x:f>IF(C11&gt;0,Scenarios!$B$3,0)</x:f>
        <x:v>1500</x:v>
      </x:c>
      <x:c r="E11" s="70" t="n">
        <x:f>IF(MOD(A11,12)=0,Scenarios!$B$4,0)</x:f>
        <x:v>0</x:v>
      </x:c>
      <x:c r="F11" s="70" t="n">
        <x:f>C11*Scenarios!$B$11/12</x:f>
        <x:v>270.07593130025487</x:v>
      </x:c>
      <x:c r="G11" s="70" t="n">
        <x:f>MAX(0,C11+F11-D11-E11)</x:f>
        <x:v>32728.403120794137</x:v>
      </x:c>
      <x:c r="H11" s="74" t="n">
        <x:f>1-G11/$C$2</x:f>
        <x:v>0.2661793022243467</x:v>
      </x:c>
      <x:c r="I11" s="6" t="str">
        <x:f>IF(G11=0,"Dette terminée",IF(MOD(A11,12)=0,"Injection bonus annuel",IF(MOD(A11,6)=0,"Revue semestrielle","")))</x:f>
      </x:c>
      <x:c r="J11" s="6"/>
      <x:c r="K11" s="6"/>
      <x:c r="L11" s="6"/>
      <x:c r="M11" s="6"/>
      <x:c r="N11" s="6"/>
    </x:row>
    <x:row r="12" ht="15" hidden="0" customHeight="1">
      <x:c r="A12" s="6" t="n">
        <x:v>11</x:v>
      </x:c>
      <x:c r="B12" s="76" t="n">
        <x:f>B11+30</x:f>
        <x:v>46451</x:v>
      </x:c>
      <x:c r="C12" s="70" t="n">
        <x:f>G11</x:f>
        <x:v>32728.403120794137</x:v>
      </x:c>
      <x:c r="D12" s="70" t="n">
        <x:f>IF(C12&gt;0,Scenarios!$B$3,0)</x:f>
        <x:v>1500</x:v>
      </x:c>
      <x:c r="E12" s="70" t="n">
        <x:f>IF(MOD(A12,12)=0,Scenarios!$B$4,0)</x:f>
        <x:v>0</x:v>
      </x:c>
      <x:c r="F12" s="70" t="n">
        <x:f>C12*Scenarios!$B$11/12</x:f>
        <x:v>260.2941512252502</x:v>
      </x:c>
      <x:c r="G12" s="70" t="n">
        <x:f>MAX(0,C12+F12-D12-E12)</x:f>
        <x:v>31488.697272019388</x:v>
      </x:c>
      <x:c r="H12" s="74" t="n">
        <x:f>1-G12/$C$2</x:f>
        <x:v>0.29397539748835455</x:v>
      </x:c>
      <x:c r="I12" s="6" t="str">
        <x:f>IF(G12=0,"Dette terminée",IF(MOD(A12,12)=0,"Injection bonus annuel",IF(MOD(A12,6)=0,"Revue semestrielle","")))</x:f>
      </x:c>
      <x:c r="J12" s="6"/>
      <x:c r="K12" s="6"/>
      <x:c r="L12" s="6"/>
      <x:c r="M12" s="6"/>
      <x:c r="N12" s="6"/>
    </x:row>
    <x:row r="13" ht="24" hidden="0" customHeight="1">
      <x:c r="A13" s="6" t="n">
        <x:v>12</x:v>
      </x:c>
      <x:c r="B13" s="76" t="n">
        <x:f>B12+30</x:f>
        <x:v>46481</x:v>
      </x:c>
      <x:c r="C13" s="70" t="n">
        <x:f>G12</x:f>
        <x:v>31488.697272019388</x:v>
      </x:c>
      <x:c r="D13" s="70" t="n">
        <x:f>IF(C13&gt;0,Scenarios!$B$3,0)</x:f>
        <x:v>1500</x:v>
      </x:c>
      <x:c r="E13" s="70" t="n">
        <x:f>IF(MOD(A13,12)=0,Scenarios!$B$4,0)</x:f>
        <x:v>1200</x:v>
      </x:c>
      <x:c r="F13" s="70" t="n">
        <x:f>C13*Scenarios!$B$11/12</x:f>
        <x:v>250.4345751107412</x:v>
      </x:c>
      <x:c r="G13" s="70" t="n">
        <x:f>MAX(0,C13+F13-D13-E13)</x:f>
        <x:v>29039.131847130127</x:v>
      </x:c>
      <x:c r="H13" s="74" t="n">
        <x:f>1-G13/$C$2</x:f>
        <x:v>0.3488983890777998</x:v>
      </x:c>
      <x:c r="I13" s="6" t="str">
        <x:f>IF(G13=0,"Dette terminée",IF(MOD(A13,12)=0,"Injection bonus annuel",IF(MOD(A13,6)=0,"Revue semestrielle","")))</x:f>
        <x:v>Injection bonus annuel</x:v>
      </x:c>
      <x:c r="J13" s="6"/>
      <x:c r="K13" s="6"/>
      <x:c r="L13" s="6"/>
      <x:c r="M13" s="6"/>
      <x:c r="N13" s="6"/>
    </x:row>
    <x:row r="14" ht="15" hidden="0" customHeight="1">
      <x:c r="A14" s="6" t="n">
        <x:v>13</x:v>
      </x:c>
      <x:c r="B14" s="76" t="n">
        <x:f>B13+30</x:f>
        <x:v>46511</x:v>
      </x:c>
      <x:c r="C14" s="70" t="n">
        <x:f>G13</x:f>
        <x:v>29039.131847130127</x:v>
      </x:c>
      <x:c r="D14" s="70" t="n">
        <x:f>IF(C14&gt;0,Scenarios!$B$3,0)</x:f>
        <x:v>1500</x:v>
      </x:c>
      <x:c r="E14" s="70" t="n">
        <x:f>IF(MOD(A14,12)=0,Scenarios!$B$4,0)</x:f>
        <x:v>0</x:v>
      </x:c>
      <x:c r="F14" s="70" t="n">
        <x:f>C14*Scenarios!$B$11/12</x:f>
        <x:v>230.95279499488944</x:v>
      </x:c>
      <x:c r="G14" s="70" t="n">
        <x:f>MAX(0,C14+F14-D14-E14)</x:f>
        <x:v>27770.084642125017</x:v>
      </x:c>
      <x:c r="H14" s="74" t="n">
        <x:f>1-G14/$C$2</x:f>
        <x:v>0.37735236228419244</x:v>
      </x:c>
      <x:c r="I14" s="6" t="str">
        <x:f>IF(G14=0,"Dette terminée",IF(MOD(A14,12)=0,"Injection bonus annuel",IF(MOD(A14,6)=0,"Revue semestrielle","")))</x:f>
      </x:c>
      <x:c r="J14" s="6"/>
      <x:c r="K14" s="6"/>
      <x:c r="L14" s="6"/>
      <x:c r="M14" s="6"/>
      <x:c r="N14" s="6"/>
    </x:row>
    <x:row r="15" ht="15" hidden="0" customHeight="1">
      <x:c r="A15" s="6" t="n">
        <x:v>14</x:v>
      </x:c>
      <x:c r="B15" s="76" t="n">
        <x:f>B14+30</x:f>
        <x:v>46541</x:v>
      </x:c>
      <x:c r="C15" s="70" t="n">
        <x:f>G14</x:f>
        <x:v>27770.084642125017</x:v>
      </x:c>
      <x:c r="D15" s="70" t="n">
        <x:f>IF(C15&gt;0,Scenarios!$B$3,0)</x:f>
        <x:v>1500</x:v>
      </x:c>
      <x:c r="E15" s="70" t="n">
        <x:f>IF(MOD(A15,12)=0,Scenarios!$B$4,0)</x:f>
        <x:v>0</x:v>
      </x:c>
      <x:c r="F15" s="70" t="n">
        <x:f>C15*Scenarios!$B$11/12</x:f>
        <x:v>220.8598624472056</x:v>
      </x:c>
      <x:c r="G15" s="70" t="n">
        <x:f>MAX(0,C15+F15-D15-E15)</x:f>
        <x:v>26490.944504572224</x:v>
      </x:c>
      <x:c r="H15" s="74" t="n">
        <x:f>1-G15/$C$2</x:f>
        <x:v>0.40603263442663173</x:v>
      </x:c>
      <x:c r="I15" s="6" t="str">
        <x:f>IF(G15=0,"Dette terminée",IF(MOD(A15,12)=0,"Injection bonus annuel",IF(MOD(A15,6)=0,"Revue semestrielle","")))</x:f>
      </x:c>
      <x:c r="J15" s="6"/>
      <x:c r="K15" s="6"/>
      <x:c r="L15" s="6"/>
      <x:c r="M15" s="6"/>
      <x:c r="N15" s="6"/>
    </x:row>
    <x:row r="16" ht="15" hidden="0" customHeight="1">
      <x:c r="A16" s="6" t="n">
        <x:v>15</x:v>
      </x:c>
      <x:c r="B16" s="76" t="n">
        <x:f>B15+30</x:f>
        <x:v>46571</x:v>
      </x:c>
      <x:c r="C16" s="70" t="n">
        <x:f>G15</x:f>
        <x:v>26490.944504572224</x:v>
      </x:c>
      <x:c r="D16" s="70" t="n">
        <x:f>IF(C16&gt;0,Scenarios!$B$3,0)</x:f>
        <x:v>1500</x:v>
      </x:c>
      <x:c r="E16" s="70" t="n">
        <x:f>IF(MOD(A16,12)=0,Scenarios!$B$4,0)</x:f>
        <x:v>0</x:v>
      </x:c>
      <x:c r="F16" s="70" t="n">
        <x:f>C16*Scenarios!$B$11/12</x:f>
        <x:v>210.68665921533412</x:v>
      </x:c>
      <x:c r="G16" s="70" t="n">
        <x:f>MAX(0,C16+F16-D16-E16)</x:f>
        <x:v>25201.63116378756</x:v>
      </x:c>
      <x:c r="H16" s="74" t="n">
        <x:f>1-G16/$C$2</x:f>
        <x:v>0.434941005296243</x:v>
      </x:c>
      <x:c r="I16" s="6" t="str">
        <x:f>IF(G16=0,"Dette terminée",IF(MOD(A16,12)=0,"Injection bonus annuel",IF(MOD(A16,6)=0,"Revue semestrielle","")))</x:f>
      </x:c>
      <x:c r="J16" s="6"/>
      <x:c r="K16" s="6"/>
      <x:c r="L16" s="6"/>
      <x:c r="M16" s="6"/>
      <x:c r="N16" s="6"/>
    </x:row>
    <x:row r="17" ht="15" hidden="0" customHeight="1">
      <x:c r="A17" s="6" t="n">
        <x:v>16</x:v>
      </x:c>
      <x:c r="B17" s="76" t="n">
        <x:f>B16+30</x:f>
        <x:v>46601</x:v>
      </x:c>
      <x:c r="C17" s="70" t="n">
        <x:f>G16</x:f>
        <x:v>25201.63116378756</x:v>
      </x:c>
      <x:c r="D17" s="70" t="n">
        <x:f>IF(C17&gt;0,Scenarios!$B$3,0)</x:f>
        <x:v>1500</x:v>
      </x:c>
      <x:c r="E17" s="70" t="n">
        <x:f>IF(MOD(A17,12)=0,Scenarios!$B$4,0)</x:f>
        <x:v>0</x:v>
      </x:c>
      <x:c r="F17" s="70" t="n">
        <x:f>C17*Scenarios!$B$11/12</x:f>
        <x:v>200.43254689386524</x:v>
      </x:c>
      <x:c r="G17" s="70" t="n">
        <x:f>MAX(0,C17+F17-D17-E17)</x:f>
        <x:v>23902.063710681425</x:v>
      </x:c>
      <x:c r="H17" s="74" t="n">
        <x:f>1-G17/$C$2</x:f>
        <x:v>0.4640792889981743</x:v>
      </x:c>
      <x:c r="I17" s="6" t="str">
        <x:f>IF(G17=0,"Dette terminée",IF(MOD(A17,12)=0,"Injection bonus annuel",IF(MOD(A17,6)=0,"Revue semestrielle","")))</x:f>
      </x:c>
      <x:c r="J17" s="6"/>
      <x:c r="K17" s="6"/>
      <x:c r="L17" s="6"/>
      <x:c r="M17" s="6"/>
      <x:c r="N17" s="6"/>
    </x:row>
    <x:row r="18" ht="15" hidden="0" customHeight="1">
      <x:c r="A18" s="6" t="n">
        <x:v>17</x:v>
      </x:c>
      <x:c r="B18" s="76" t="n">
        <x:f>B17+30</x:f>
        <x:v>46631</x:v>
      </x:c>
      <x:c r="C18" s="70" t="n">
        <x:f>G17</x:f>
        <x:v>23902.063710681425</x:v>
      </x:c>
      <x:c r="D18" s="70" t="n">
        <x:f>IF(C18&gt;0,Scenarios!$B$3,0)</x:f>
        <x:v>1500</x:v>
      </x:c>
      <x:c r="E18" s="70" t="n">
        <x:f>IF(MOD(A18,12)=0,Scenarios!$B$4,0)</x:f>
        <x:v>0</x:v>
      </x:c>
      <x:c r="F18" s="70" t="n">
        <x:f>C18*Scenarios!$B$11/12</x:f>
        <x:v>190.0968820000501</x:v>
      </x:c>
      <x:c r="G18" s="70" t="n">
        <x:f>MAX(0,C18+F18-D18-E18)</x:f>
        <x:v>22592.160592681474</x:v>
      </x:c>
      <x:c r="H18" s="74" t="n">
        <x:f>1-G18/$C$2</x:f>
        <x:v>0.4934493140654378</x:v>
      </x:c>
      <x:c r="I18" s="6" t="str">
        <x:f>IF(G18=0,"Dette terminée",IF(MOD(A18,12)=0,"Injection bonus annuel",IF(MOD(A18,6)=0,"Revue semestrielle","")))</x:f>
      </x:c>
      <x:c r="J18" s="6"/>
      <x:c r="K18" s="6"/>
      <x:c r="L18" s="6"/>
      <x:c r="M18" s="6"/>
      <x:c r="N18" s="6"/>
    </x:row>
    <x:row r="19" ht="15" hidden="0" customHeight="1">
      <x:c r="A19" s="6" t="n">
        <x:v>18</x:v>
      </x:c>
      <x:c r="B19" s="76" t="n">
        <x:f>B18+30</x:f>
        <x:v>46661</x:v>
      </x:c>
      <x:c r="C19" s="70" t="n">
        <x:f>G18</x:f>
        <x:v>22592.160592681474</x:v>
      </x:c>
      <x:c r="D19" s="70" t="n">
        <x:f>IF(C19&gt;0,Scenarios!$B$3,0)</x:f>
        <x:v>1500</x:v>
      </x:c>
      <x:c r="E19" s="70" t="n">
        <x:f>IF(MOD(A19,12)=0,Scenarios!$B$4,0)</x:f>
        <x:v>0</x:v>
      </x:c>
      <x:c r="F19" s="70" t="n">
        <x:f>C19*Scenarios!$B$11/12</x:f>
        <x:v>179.67901593342017</x:v>
      </x:c>
      <x:c r="G19" s="70" t="n">
        <x:f>MAX(0,C19+F19-D19-E19)</x:f>
        <x:v>21271.839608614893</x:v>
      </x:c>
      <x:c r="H19" s="74" t="n">
        <x:f>1-G19/$C$2</x:f>
        <x:v>0.5230529235736572</x:v>
      </x:c>
      <x:c r="I19" s="6" t="str">
        <x:f>IF(G19=0,"Dette terminée",IF(MOD(A19,12)=0,"Injection bonus annuel",IF(MOD(A19,6)=0,"Revue semestrielle","")))</x:f>
        <x:v>Revue semestrielle</x:v>
      </x:c>
      <x:c r="J19" s="6"/>
      <x:c r="K19" s="6"/>
      <x:c r="L19" s="6"/>
      <x:c r="M19" s="6"/>
      <x:c r="N19" s="6"/>
    </x:row>
    <x:row r="20" ht="15" hidden="0" customHeight="1">
      <x:c r="A20" s="6" t="n">
        <x:v>19</x:v>
      </x:c>
      <x:c r="B20" s="76" t="n">
        <x:f>B19+30</x:f>
        <x:v>46691</x:v>
      </x:c>
      <x:c r="C20" s="70" t="n">
        <x:f>G19</x:f>
        <x:v>21271.839608614893</x:v>
      </x:c>
      <x:c r="D20" s="70" t="n">
        <x:f>IF(C20&gt;0,Scenarios!$B$3,0)</x:f>
        <x:v>1500</x:v>
      </x:c>
      <x:c r="E20" s="70" t="n">
        <x:f>IF(MOD(A20,12)=0,Scenarios!$B$4,0)</x:f>
        <x:v>0</x:v>
      </x:c>
      <x:c r="F20" s="70" t="n">
        <x:f>C20*Scenarios!$B$11/12</x:f>
        <x:v>169.17829493508512</x:v>
      </x:c>
      <x:c r="G20" s="70" t="n">
        <x:f>MAX(0,C20+F20-D20-E20)</x:f>
        <x:v>19941.01790354998</x:v>
      </x:c>
      <x:c r="H20" s="74" t="n">
        <x:f>1-G20/$C$2</x:f>
        <x:v>0.552891975256727</x:v>
      </x:c>
      <x:c r="I20" s="6" t="str">
        <x:f>IF(G20=0,"Dette terminée",IF(MOD(A20,12)=0,"Injection bonus annuel",IF(MOD(A20,6)=0,"Revue semestrielle","")))</x:f>
      </x:c>
      <x:c r="J20" s="6"/>
      <x:c r="K20" s="6"/>
      <x:c r="L20" s="6"/>
      <x:c r="M20" s="6"/>
      <x:c r="N20" s="6"/>
    </x:row>
    <x:row r="21" ht="15" hidden="0" customHeight="1">
      <x:c r="A21" s="6" t="n">
        <x:v>20</x:v>
      </x:c>
      <x:c r="B21" s="76" t="n">
        <x:f>B20+30</x:f>
        <x:v>46721</x:v>
      </x:c>
      <x:c r="C21" s="70" t="n">
        <x:f>G20</x:f>
        <x:v>19941.01790354998</x:v>
      </x:c>
      <x:c r="D21" s="70" t="n">
        <x:f>IF(C21&gt;0,Scenarios!$B$3,0)</x:f>
        <x:v>1500</x:v>
      </x:c>
      <x:c r="E21" s="70" t="n">
        <x:f>IF(MOD(A21,12)=0,Scenarios!$B$4,0)</x:f>
        <x:v>0</x:v>
      </x:c>
      <x:c r="F21" s="70" t="n">
        <x:f>C21*Scenarios!$B$11/12</x:f>
        <x:v>158.59406004670703</x:v>
      </x:c>
      <x:c r="G21" s="70" t="n">
        <x:f>MAX(0,C21+F21-D21-E21)</x:f>
        <x:v>18599.611963596686</x:v>
      </x:c>
      <x:c r="H21" s="74" t="n">
        <x:f>1-G21/$C$2</x:f>
        <x:v>0.5829683416233926</x:v>
      </x:c>
      <x:c r="I21" s="6" t="str">
        <x:f>IF(G21=0,"Dette terminée",IF(MOD(A21,12)=0,"Injection bonus annuel",IF(MOD(A21,6)=0,"Revue semestrielle","")))</x:f>
      </x:c>
      <x:c r="J21" s="6"/>
      <x:c r="K21" s="6"/>
      <x:c r="L21" s="6"/>
      <x:c r="M21" s="6"/>
      <x:c r="N21" s="6"/>
    </x:row>
    <x:row r="22" ht="15" hidden="0" customHeight="1">
      <x:c r="A22" s="6" t="n">
        <x:v>21</x:v>
      </x:c>
      <x:c r="B22" s="76" t="n">
        <x:f>B21+30</x:f>
        <x:v>46751</x:v>
      </x:c>
      <x:c r="C22" s="70" t="n">
        <x:f>G21</x:f>
        <x:v>18599.611963596686</x:v>
      </x:c>
      <x:c r="D22" s="70" t="n">
        <x:f>IF(C22&gt;0,Scenarios!$B$3,0)</x:f>
        <x:v>1500</x:v>
      </x:c>
      <x:c r="E22" s="70" t="n">
        <x:f>IF(MOD(A22,12)=0,Scenarios!$B$4,0)</x:f>
        <x:v>0</x:v>
      </x:c>
      <x:c r="F22" s="70" t="n">
        <x:f>C22*Scenarios!$B$11/12</x:f>
        <x:v>147.92564706914837</x:v>
      </x:c>
      <x:c r="G22" s="70" t="n">
        <x:f>MAX(0,C22+F22-D22-E22)</x:f>
        <x:v>17247.537610665833</x:v>
      </x:c>
      <x:c r="H22" s="74" t="n">
        <x:f>1-G22/$C$2</x:f>
        <x:v>0.6132839100747571</x:v>
      </x:c>
      <x:c r="I22" s="6" t="str">
        <x:f>IF(G22=0,"Dette terminée",IF(MOD(A22,12)=0,"Injection bonus annuel",IF(MOD(A22,6)=0,"Revue semestrielle","")))</x:f>
      </x:c>
      <x:c r="J22" s="6"/>
      <x:c r="K22" s="6"/>
      <x:c r="L22" s="6"/>
      <x:c r="M22" s="6"/>
      <x:c r="N22" s="6"/>
    </x:row>
    <x:row r="23" ht="15" hidden="0" customHeight="1">
      <x:c r="A23" s="6" t="n">
        <x:v>22</x:v>
      </x:c>
      <x:c r="B23" s="76" t="n">
        <x:f>B22+30</x:f>
        <x:v>46781</x:v>
      </x:c>
      <x:c r="C23" s="70" t="n">
        <x:f>G22</x:f>
        <x:v>17247.537610665833</x:v>
      </x:c>
      <x:c r="D23" s="70" t="n">
        <x:f>IF(C23&gt;0,Scenarios!$B$3,0)</x:f>
        <x:v>1500</x:v>
      </x:c>
      <x:c r="E23" s="70" t="n">
        <x:f>IF(MOD(A23,12)=0,Scenarios!$B$4,0)</x:f>
        <x:v>0</x:v>
      </x:c>
      <x:c r="F23" s="70" t="n">
        <x:f>C23*Scenarios!$B$11/12</x:f>
        <x:v>137.1723865207912</x:v>
      </x:c>
      <x:c r="G23" s="70" t="n">
        <x:f>MAX(0,C23+F23-D23-E23)</x:f>
        <x:v>15884.709997186623</x:v>
      </x:c>
      <x:c r="H23" s="74" t="n">
        <x:f>1-G23/$C$2</x:f>
        <x:v>0.6438405830227214</x:v>
      </x:c>
      <x:c r="I23" s="6" t="str">
        <x:f>IF(G23=0,"Dette terminée",IF(MOD(A23,12)=0,"Injection bonus annuel",IF(MOD(A23,6)=0,"Revue semestrielle","")))</x:f>
      </x:c>
      <x:c r="J23" s="6"/>
      <x:c r="K23" s="6"/>
      <x:c r="L23" s="6"/>
      <x:c r="M23" s="6"/>
      <x:c r="N23" s="6"/>
    </x:row>
    <x:row r="24" ht="15" hidden="0" customHeight="1">
      <x:c r="A24" s="6" t="n">
        <x:v>23</x:v>
      </x:c>
      <x:c r="B24" s="76" t="n">
        <x:f>B23+30</x:f>
        <x:v>46811</x:v>
      </x:c>
      <x:c r="C24" s="70" t="n">
        <x:f>G23</x:f>
        <x:v>15884.709997186623</x:v>
      </x:c>
      <x:c r="D24" s="70" t="n">
        <x:f>IF(C24&gt;0,Scenarios!$B$3,0)</x:f>
        <x:v>1500</x:v>
      </x:c>
      <x:c r="E24" s="70" t="n">
        <x:f>IF(MOD(A24,12)=0,Scenarios!$B$4,0)</x:f>
        <x:v>0</x:v>
      </x:c>
      <x:c r="F24" s="70" t="n">
        <x:f>C24*Scenarios!$B$11/12</x:f>
        <x:v>126.33360359552462</x:v>
      </x:c>
      <x:c r="G24" s="70" t="n">
        <x:f>MAX(0,C24+F24-D24-E24)</x:f>
        <x:v>14511.043600782148</x:v>
      </x:c>
      <x:c r="H24" s="74" t="n">
        <x:f>1-G24/$C$2</x:f>
        <x:v>0.6746402780093689</x:v>
      </x:c>
      <x:c r="I24" s="6" t="str">
        <x:f>IF(G24=0,"Dette terminée",IF(MOD(A24,12)=0,"Injection bonus annuel",IF(MOD(A24,6)=0,"Revue semestrielle","")))</x:f>
      </x:c>
      <x:c r="J24" s="6"/>
      <x:c r="K24" s="6"/>
      <x:c r="L24" s="6"/>
      <x:c r="M24" s="6"/>
      <x:c r="N24" s="6"/>
    </x:row>
    <x:row r="25" ht="24" hidden="0" customHeight="1">
      <x:c r="A25" s="6" t="n">
        <x:v>24</x:v>
      </x:c>
      <x:c r="B25" s="76" t="n">
        <x:f>B24+30</x:f>
        <x:v>46841</x:v>
      </x:c>
      <x:c r="C25" s="70" t="n">
        <x:f>G24</x:f>
        <x:v>14511.043600782148</x:v>
      </x:c>
      <x:c r="D25" s="70" t="n">
        <x:f>IF(C25&gt;0,Scenarios!$B$3,0)</x:f>
        <x:v>1500</x:v>
      </x:c>
      <x:c r="E25" s="70" t="n">
        <x:f>IF(MOD(A25,12)=0,Scenarios!$B$4,0)</x:f>
        <x:v>1200</x:v>
      </x:c>
      <x:c r="F25" s="70" t="n">
        <x:f>C25*Scenarios!$B$11/12</x:f>
        <x:v>115.40861812039844</x:v>
      </x:c>
      <x:c r="G25" s="70" t="n">
        <x:f>MAX(0,C25+F25-D25-E25)</x:f>
        <x:v>11926.452218902547</x:v>
      </x:c>
      <x:c r="H25" s="74" t="n">
        <x:f>1-G25/$C$2</x:f>
        <x:v>0.7325907574237097</x:v>
      </x:c>
      <x:c r="I25" s="6" t="str">
        <x:f>IF(G25=0,"Dette terminée",IF(MOD(A25,12)=0,"Injection bonus annuel",IF(MOD(A25,6)=0,"Revue semestrielle","")))</x:f>
        <x:v>Injection bonus annuel</x:v>
      </x:c>
      <x:c r="J25" s="6"/>
      <x:c r="K25" s="6"/>
      <x:c r="L25" s="6"/>
      <x:c r="M25" s="6"/>
      <x:c r="N25" s="6"/>
    </x:row>
    <x:row r="26" ht="15" hidden="0" customHeight="1">
      <x:c r="A26" s="6" t="n">
        <x:v>25</x:v>
      </x:c>
      <x:c r="B26" s="76" t="n">
        <x:f>B25+30</x:f>
        <x:v>46871</x:v>
      </x:c>
      <x:c r="C26" s="70" t="n">
        <x:f>G25</x:f>
        <x:v>11926.452218902547</x:v>
      </x:c>
      <x:c r="D26" s="70" t="n">
        <x:f>IF(C26&gt;0,Scenarios!$B$3,0)</x:f>
        <x:v>1500</x:v>
      </x:c>
      <x:c r="E26" s="70" t="n">
        <x:f>IF(MOD(A26,12)=0,Scenarios!$B$4,0)</x:f>
        <x:v>0</x:v>
      </x:c>
      <x:c r="F26" s="70" t="n">
        <x:f>C26*Scenarios!$B$11/12</x:f>
        <x:v>94.85295527527143</x:v>
      </x:c>
      <x:c r="G26" s="70" t="n">
        <x:f>MAX(0,C26+F26-D26-E26)</x:f>
        <x:v>10521.305174177818</x:v>
      </x:c>
      <x:c r="H26" s="74" t="n">
        <x:f>1-G26/$C$2</x:f>
        <x:v>0.7640962965430982</x:v>
      </x:c>
      <x:c r="I26" s="6" t="str">
        <x:f>IF(G26=0,"Dette terminée",IF(MOD(A26,12)=0,"Injection bonus annuel",IF(MOD(A26,6)=0,"Revue semestrielle","")))</x:f>
      </x:c>
      <x:c r="J26" s="6"/>
      <x:c r="K26" s="6"/>
      <x:c r="L26" s="6"/>
      <x:c r="M26" s="6"/>
      <x:c r="N26" s="6"/>
    </x:row>
    <x:row r="27" ht="15" hidden="0" customHeight="1">
      <x:c r="A27" s="6" t="n">
        <x:v>26</x:v>
      </x:c>
      <x:c r="B27" s="76" t="n">
        <x:f>B26+30</x:f>
        <x:v>46901</x:v>
      </x:c>
      <x:c r="C27" s="70" t="n">
        <x:f>G26</x:f>
        <x:v>10521.305174177818</x:v>
      </x:c>
      <x:c r="D27" s="70" t="n">
        <x:f>IF(C27&gt;0,Scenarios!$B$3,0)</x:f>
        <x:v>1500</x:v>
      </x:c>
      <x:c r="E27" s="70" t="n">
        <x:f>IF(MOD(A27,12)=0,Scenarios!$B$4,0)</x:f>
        <x:v>0</x:v>
      </x:c>
      <x:c r="F27" s="70" t="n">
        <x:f>C27*Scenarios!$B$11/12</x:f>
        <x:v>83.67759923961718</x:v>
      </x:c>
      <x:c r="G27" s="70" t="n">
        <x:f>MAX(0,C27+F27-D27-E27)</x:f>
        <x:v>9104.982773417436</x:v>
      </x:c>
      <x:c r="H27" s="74" t="n">
        <x:f>1-G27/$C$2</x:f>
        <x:v>0.7958524041834656</x:v>
      </x:c>
      <x:c r="I27" s="6" t="str">
        <x:f>IF(G27=0,"Dette terminée",IF(MOD(A27,12)=0,"Injection bonus annuel",IF(MOD(A27,6)=0,"Revue semestrielle","")))</x:f>
      </x:c>
      <x:c r="J27" s="6"/>
      <x:c r="K27" s="6"/>
      <x:c r="L27" s="6"/>
      <x:c r="M27" s="6"/>
      <x:c r="N27" s="6"/>
    </x:row>
    <x:row r="28" ht="15" hidden="0" customHeight="1">
      <x:c r="A28" s="6" t="n">
        <x:v>27</x:v>
      </x:c>
      <x:c r="B28" s="76" t="n">
        <x:f>B27+30</x:f>
        <x:v>46931</x:v>
      </x:c>
      <x:c r="C28" s="70" t="n">
        <x:f>G27</x:f>
        <x:v>9104.982773417436</x:v>
      </x:c>
      <x:c r="D28" s="70" t="n">
        <x:f>IF(C28&gt;0,Scenarios!$B$3,0)</x:f>
        <x:v>1500</x:v>
      </x:c>
      <x:c r="E28" s="70" t="n">
        <x:f>IF(MOD(A28,12)=0,Scenarios!$B$4,0)</x:f>
        <x:v>0</x:v>
      </x:c>
      <x:c r="F28" s="70" t="n">
        <x:f>C28*Scenarios!$B$11/12</x:f>
        <x:v>72.41336383507945</x:v>
      </x:c>
      <x:c r="G28" s="70" t="n">
        <x:f>MAX(0,C28+F28-D28-E28)</x:f>
        <x:v>7677.3961372525155</x:v>
      </x:c>
      <x:c r="H28" s="74" t="n">
        <x:f>1-G28/$C$2</x:f>
        <x:v>0.8278610731557732</x:v>
      </x:c>
      <x:c r="I28" s="6" t="str">
        <x:f>IF(G28=0,"Dette terminée",IF(MOD(A28,12)=0,"Injection bonus annuel",IF(MOD(A28,6)=0,"Revue semestrielle","")))</x:f>
      </x:c>
      <x:c r="J28" s="6"/>
      <x:c r="K28" s="6"/>
      <x:c r="L28" s="6"/>
      <x:c r="M28" s="6"/>
      <x:c r="N28" s="6"/>
    </x:row>
    <x:row r="29" ht="15" hidden="0" customHeight="1">
      <x:c r="A29" s="6" t="n">
        <x:v>28</x:v>
      </x:c>
      <x:c r="B29" s="76" t="n">
        <x:f>B28+30</x:f>
        <x:v>46961</x:v>
      </x:c>
      <x:c r="C29" s="70" t="n">
        <x:f>G28</x:f>
        <x:v>7677.3961372525155</x:v>
      </x:c>
      <x:c r="D29" s="70" t="n">
        <x:f>IF(C29&gt;0,Scenarios!$B$3,0)</x:f>
        <x:v>1500</x:v>
      </x:c>
      <x:c r="E29" s="70" t="n">
        <x:f>IF(MOD(A29,12)=0,Scenarios!$B$4,0)</x:f>
        <x:v>0</x:v>
      </x:c>
      <x:c r="F29" s="70" t="n">
        <x:f>C29*Scenarios!$B$11/12</x:f>
        <x:v>61.0595421900214</x:v>
      </x:c>
      <x:c r="G29" s="70" t="n">
        <x:f>MAX(0,C29+F29-D29-E29)</x:f>
        <x:v>6238.455679442537</x:v>
      </x:c>
      <x:c r="H29" s="74" t="n">
        <x:f>1-G29/$C$2</x:f>
        <x:v>0.8601243121201225</x:v>
      </x:c>
      <x:c r="I29" s="6" t="str">
        <x:f>IF(G29=0,"Dette terminée",IF(MOD(A29,12)=0,"Injection bonus annuel",IF(MOD(A29,6)=0,"Revue semestrielle","")))</x:f>
      </x:c>
      <x:c r="J29" s="6"/>
      <x:c r="K29" s="6"/>
      <x:c r="L29" s="6"/>
      <x:c r="M29" s="6"/>
      <x:c r="N29" s="6"/>
    </x:row>
    <x:row r="30" ht="15" hidden="0" customHeight="1">
      <x:c r="A30" s="6" t="n">
        <x:v>29</x:v>
      </x:c>
      <x:c r="B30" s="76" t="n">
        <x:f>B29+30</x:f>
        <x:v>46991</x:v>
      </x:c>
      <x:c r="C30" s="70" t="n">
        <x:f>G29</x:f>
        <x:v>6238.455679442537</x:v>
      </x:c>
      <x:c r="D30" s="70" t="n">
        <x:f>IF(C30&gt;0,Scenarios!$B$3,0)</x:f>
        <x:v>1500</x:v>
      </x:c>
      <x:c r="E30" s="70" t="n">
        <x:f>IF(MOD(A30,12)=0,Scenarios!$B$4,0)</x:f>
        <x:v>0</x:v>
      </x:c>
      <x:c r="F30" s="70" t="n">
        <x:f>C30*Scenarios!$B$11/12</x:f>
        <x:v>49.61542181094459</x:v>
      </x:c>
      <x:c r="G30" s="70" t="n">
        <x:f>MAX(0,C30+F30-D30-E30)</x:f>
        <x:v>4788.071101253482</x:v>
      </x:c>
      <x:c r="H30" s="74" t="n">
        <x:f>1-G30/$C$2</x:f>
        <x:v>0.8926441457118053</x:v>
      </x:c>
      <x:c r="I30" s="6" t="str">
        <x:f>IF(G30=0,"Dette terminée",IF(MOD(A30,12)=0,"Injection bonus annuel",IF(MOD(A30,6)=0,"Revue semestrielle","")))</x:f>
      </x:c>
      <x:c r="J30" s="6"/>
      <x:c r="K30" s="6"/>
      <x:c r="L30" s="6"/>
      <x:c r="M30" s="6"/>
      <x:c r="N30" s="6"/>
    </x:row>
    <x:row r="31" ht="15" hidden="0" customHeight="1">
      <x:c r="A31" s="6" t="n">
        <x:v>30</x:v>
      </x:c>
      <x:c r="B31" s="76" t="n">
        <x:f>B30+30</x:f>
        <x:v>47021</x:v>
      </x:c>
      <x:c r="C31" s="70" t="n">
        <x:f>G30</x:f>
        <x:v>4788.071101253482</x:v>
      </x:c>
      <x:c r="D31" s="70" t="n">
        <x:f>IF(C31&gt;0,Scenarios!$B$3,0)</x:f>
        <x:v>1500</x:v>
      </x:c>
      <x:c r="E31" s="70" t="n">
        <x:f>IF(MOD(A31,12)=0,Scenarios!$B$4,0)</x:f>
        <x:v>0</x:v>
      </x:c>
      <x:c r="F31" s="70" t="n">
        <x:f>C31*Scenarios!$B$11/12</x:f>
        <x:v>38.08028453777744</x:v>
      </x:c>
      <x:c r="G31" s="70" t="n">
        <x:f>MAX(0,C31+F31-D31-E31)</x:f>
        <x:v>3326.1513857912596</x:v>
      </x:c>
      <x:c r="H31" s="74" t="n">
        <x:f>1-G31/$C$2</x:f>
        <x:v>0.9254226146683574</x:v>
      </x:c>
      <x:c r="I31" s="6" t="str">
        <x:f>IF(G31=0,"Dette terminée",IF(MOD(A31,12)=0,"Injection bonus annuel",IF(MOD(A31,6)=0,"Revue semestrielle","")))</x:f>
        <x:v>Revue semestrielle</x:v>
      </x:c>
      <x:c r="J31" s="6"/>
      <x:c r="K31" s="6"/>
      <x:c r="L31" s="6"/>
      <x:c r="M31" s="6"/>
      <x:c r="N31" s="6"/>
    </x:row>
    <x:row r="32" ht="15" hidden="0" customHeight="1">
      <x:c r="A32" s="6" t="n">
        <x:v>31</x:v>
      </x:c>
      <x:c r="B32" s="76" t="n">
        <x:f>B31+30</x:f>
        <x:v>47051</x:v>
      </x:c>
      <x:c r="C32" s="70" t="n">
        <x:f>G31</x:f>
        <x:v>3326.1513857912596</x:v>
      </x:c>
      <x:c r="D32" s="70" t="n">
        <x:f>IF(C32&gt;0,Scenarios!$B$3,0)</x:f>
        <x:v>1500</x:v>
      </x:c>
      <x:c r="E32" s="70" t="n">
        <x:f>IF(MOD(A32,12)=0,Scenarios!$B$4,0)</x:f>
        <x:v>0</x:v>
      </x:c>
      <x:c r="F32" s="70" t="n">
        <x:f>C32*Scenarios!$B$11/12</x:f>
        <x:v>26.453406498808054</x:v>
      </x:c>
      <x:c r="G32" s="70" t="n">
        <x:f>MAX(0,C32+F32-D32-E32)</x:f>
        <x:v>1852.6047922900675</x:v>
      </x:c>
      <x:c r="H32" s="74" t="n">
        <x:f>1-G32/$C$2</x:f>
        <x:v>0.9584617759576218</x:v>
      </x:c>
      <x:c r="I32" s="6" t="str">
        <x:f>IF(G32=0,"Dette terminée",IF(MOD(A32,12)=0,"Injection bonus annuel",IF(MOD(A32,6)=0,"Revue semestrielle","")))</x:f>
      </x:c>
      <x:c r="J32" s="6"/>
      <x:c r="K32" s="6"/>
      <x:c r="L32" s="6"/>
      <x:c r="M32" s="6"/>
      <x:c r="N32" s="6"/>
    </x:row>
    <x:row r="33" ht="15" hidden="0" customHeight="1">
      <x:c r="A33" s="6" t="n">
        <x:v>32</x:v>
      </x:c>
      <x:c r="B33" s="76" t="n">
        <x:f>B32+30</x:f>
        <x:v>47081</x:v>
      </x:c>
      <x:c r="C33" s="70" t="n">
        <x:f>G32</x:f>
        <x:v>1852.6047922900675</x:v>
      </x:c>
      <x:c r="D33" s="70" t="n">
        <x:f>IF(C33&gt;0,Scenarios!$B$3,0)</x:f>
        <x:v>1500</x:v>
      </x:c>
      <x:c r="E33" s="70" t="n">
        <x:f>IF(MOD(A33,12)=0,Scenarios!$B$4,0)</x:f>
        <x:v>0</x:v>
      </x:c>
      <x:c r="F33" s="70" t="n">
        <x:f>C33*Scenarios!$B$11/12</x:f>
        <x:v>14.734058065258672</x:v>
      </x:c>
      <x:c r="G33" s="70" t="n">
        <x:f>MAX(0,C33+F33-D33-E33)</x:f>
        <x:v>367.33885035532626</x:v>
      </x:c>
      <x:c r="H33" s="74" t="n">
        <x:f>1-G33/$C$2</x:f>
        <x:v>0.9917637029068312</x:v>
      </x:c>
      <x:c r="I33" s="6" t="str">
        <x:f>IF(G33=0,"Dette terminée",IF(MOD(A33,12)=0,"Injection bonus annuel",IF(MOD(A33,6)=0,"Revue semestrielle","")))</x:f>
      </x:c>
      <x:c r="J33" s="6"/>
      <x:c r="K33" s="6"/>
      <x:c r="L33" s="6"/>
      <x:c r="M33" s="6"/>
      <x:c r="N33" s="6"/>
    </x:row>
    <x:row r="34" ht="15" hidden="0" customHeight="1">
      <x:c r="A34" s="6" t="n">
        <x:v>33</x:v>
      </x:c>
      <x:c r="B34" s="76" t="n">
        <x:f>B33+30</x:f>
        <x:v>47111</x:v>
      </x:c>
      <x:c r="C34" s="70" t="n">
        <x:f>G33</x:f>
        <x:v>367.33885035532626</x:v>
      </x:c>
      <x:c r="D34" s="70" t="n">
        <x:f>IF(C34&gt;0,Scenarios!$B$3,0)</x:f>
        <x:v>1500</x:v>
      </x:c>
      <x:c r="E34" s="70" t="n">
        <x:f>IF(MOD(A34,12)=0,Scenarios!$B$4,0)</x:f>
        <x:v>0</x:v>
      </x:c>
      <x:c r="F34" s="70" t="n">
        <x:f>C34*Scenarios!$B$11/12</x:f>
        <x:v>2.9215038054987983</x:v>
      </x:c>
      <x:c r="G34" s="70" t="n">
        <x:f>MAX(0,C34+F34-D34-E34)</x:f>
        <x:v>0</x:v>
      </x:c>
      <x:c r="H34" s="74" t="n">
        <x:f>1-G34/$C$2</x:f>
        <x:v>1</x:v>
      </x:c>
      <x:c r="I34" s="6" t="str">
        <x:f>IF(G34=0,"Dette terminée",IF(MOD(A34,12)=0,"Injection bonus annuel",IF(MOD(A34,6)=0,"Revue semestrielle","")))</x:f>
        <x:v>Dette terminée</x:v>
      </x:c>
      <x:c r="J34" s="6"/>
      <x:c r="K34" s="6"/>
      <x:c r="L34" s="6"/>
      <x:c r="M34" s="6"/>
      <x:c r="N34" s="6"/>
    </x:row>
    <x:row r="35" ht="15" hidden="0" customHeight="1">
      <x:c r="A35" s="6" t="n">
        <x:v>34</x:v>
      </x:c>
      <x:c r="B35" s="76" t="n">
        <x:f>B34+30</x:f>
        <x:v>47141</x:v>
      </x:c>
      <x:c r="C35" s="70" t="n">
        <x:f>G34</x:f>
        <x:v>0</x:v>
      </x:c>
      <x:c r="D35" s="70" t="n">
        <x:f>IF(C35&gt;0,Scenarios!$B$3,0)</x:f>
        <x:v>0</x:v>
      </x:c>
      <x:c r="E35" s="70" t="n">
        <x:f>IF(MOD(A35,12)=0,Scenarios!$B$4,0)</x:f>
        <x:v>0</x:v>
      </x:c>
      <x:c r="F35" s="70" t="n">
        <x:f>C35*Scenarios!$B$11/12</x:f>
        <x:v>0</x:v>
      </x:c>
      <x:c r="G35" s="70" t="n">
        <x:f>MAX(0,C35+F35-D35-E35)</x:f>
        <x:v>0</x:v>
      </x:c>
      <x:c r="H35" s="74" t="n">
        <x:f>1-G35/$C$2</x:f>
        <x:v>1</x:v>
      </x:c>
      <x:c r="I35" s="6" t="str">
        <x:f>IF(G35=0,"Dette terminée",IF(MOD(A35,12)=0,"Injection bonus annuel",IF(MOD(A35,6)=0,"Revue semestrielle","")))</x:f>
        <x:v>Dette terminée</x:v>
      </x:c>
      <x:c r="J35" s="6"/>
      <x:c r="K35" s="6"/>
      <x:c r="L35" s="6"/>
      <x:c r="M35" s="6"/>
      <x:c r="N35" s="6"/>
    </x:row>
    <x:row r="36" ht="15" hidden="0" customHeight="1">
      <x:c r="A36" s="6" t="n">
        <x:v>35</x:v>
      </x:c>
      <x:c r="B36" s="76" t="n">
        <x:f>B35+30</x:f>
        <x:v>47171</x:v>
      </x:c>
      <x:c r="C36" s="70" t="n">
        <x:f>G35</x:f>
        <x:v>0</x:v>
      </x:c>
      <x:c r="D36" s="70" t="n">
        <x:f>IF(C36&gt;0,Scenarios!$B$3,0)</x:f>
        <x:v>0</x:v>
      </x:c>
      <x:c r="E36" s="70" t="n">
        <x:f>IF(MOD(A36,12)=0,Scenarios!$B$4,0)</x:f>
        <x:v>0</x:v>
      </x:c>
      <x:c r="F36" s="70" t="n">
        <x:f>C36*Scenarios!$B$11/12</x:f>
        <x:v>0</x:v>
      </x:c>
      <x:c r="G36" s="70" t="n">
        <x:f>MAX(0,C36+F36-D36-E36)</x:f>
        <x:v>0</x:v>
      </x:c>
      <x:c r="H36" s="74" t="n">
        <x:f>1-G36/$C$2</x:f>
        <x:v>1</x:v>
      </x:c>
      <x:c r="I36" s="6" t="str">
        <x:f>IF(G36=0,"Dette terminée",IF(MOD(A36,12)=0,"Injection bonus annuel",IF(MOD(A36,6)=0,"Revue semestrielle","")))</x:f>
        <x:v>Dette terminée</x:v>
      </x:c>
      <x:c r="J36" s="6"/>
      <x:c r="K36" s="6"/>
      <x:c r="L36" s="6"/>
      <x:c r="M36" s="6"/>
      <x:c r="N36" s="6"/>
    </x:row>
    <x:row r="37" ht="24" hidden="0" customHeight="1">
      <x:c r="A37" s="6" t="n">
        <x:v>36</x:v>
      </x:c>
      <x:c r="B37" s="76" t="n">
        <x:f>B36+30</x:f>
        <x:v>47201</x:v>
      </x:c>
      <x:c r="C37" s="70" t="n">
        <x:f>G36</x:f>
        <x:v>0</x:v>
      </x:c>
      <x:c r="D37" s="70" t="n">
        <x:f>IF(C37&gt;0,Scenarios!$B$3,0)</x:f>
        <x:v>0</x:v>
      </x:c>
      <x:c r="E37" s="70" t="n">
        <x:f>IF(MOD(A37,12)=0,Scenarios!$B$4,0)</x:f>
        <x:v>1200</x:v>
      </x:c>
      <x:c r="F37" s="70" t="n">
        <x:f>C37*Scenarios!$B$11/12</x:f>
        <x:v>0</x:v>
      </x:c>
      <x:c r="G37" s="70" t="n">
        <x:f>MAX(0,C37+F37-D37-E37)</x:f>
        <x:v>0</x:v>
      </x:c>
      <x:c r="H37" s="74" t="n">
        <x:f>1-G37/$C$2</x:f>
        <x:v>1</x:v>
      </x:c>
      <x:c r="I37" s="6" t="str">
        <x:f>IF(G37=0,"Dette terminée",IF(MOD(A37,12)=0,"Injection bonus annuel",IF(MOD(A37,6)=0,"Revue semestrielle","")))</x:f>
        <x:v>Dette terminée</x:v>
      </x:c>
      <x:c r="J37" s="6"/>
      <x:c r="K37" s="6"/>
      <x:c r="L37" s="6"/>
      <x:c r="M37" s="6"/>
      <x:c r="N37" s="6"/>
    </x:row>
    <x:row r="38" ht="15" hidden="0" customHeight="1">
      <x:c r="A38" s="6" t="n">
        <x:v>37</x:v>
      </x:c>
      <x:c r="B38" s="76" t="n">
        <x:f>B37+30</x:f>
        <x:v>47231</x:v>
      </x:c>
      <x:c r="C38" s="70" t="n">
        <x:f>G37</x:f>
        <x:v>0</x:v>
      </x:c>
      <x:c r="D38" s="70" t="n">
        <x:f>IF(C38&gt;0,Scenarios!$B$3,0)</x:f>
        <x:v>0</x:v>
      </x:c>
      <x:c r="E38" s="70" t="n">
        <x:f>IF(MOD(A38,12)=0,Scenarios!$B$4,0)</x:f>
        <x:v>0</x:v>
      </x:c>
      <x:c r="F38" s="70" t="n">
        <x:f>C38*Scenarios!$B$11/12</x:f>
        <x:v>0</x:v>
      </x:c>
      <x:c r="G38" s="70" t="n">
        <x:f>MAX(0,C38+F38-D38-E38)</x:f>
        <x:v>0</x:v>
      </x:c>
      <x:c r="H38" s="74" t="n">
        <x:f>1-G38/$C$2</x:f>
        <x:v>1</x:v>
      </x:c>
      <x:c r="I38" s="6" t="str">
        <x:f>IF(G38=0,"Dette terminée",IF(MOD(A38,12)=0,"Injection bonus annuel",IF(MOD(A38,6)=0,"Revue semestrielle","")))</x:f>
        <x:v>Dette terminée</x:v>
      </x:c>
      <x:c r="J38" s="6"/>
      <x:c r="K38" s="6"/>
      <x:c r="L38" s="6"/>
      <x:c r="M38" s="6"/>
      <x:c r="N38" s="6"/>
    </x:row>
    <x:row r="39" ht="15" hidden="0" customHeight="1">
      <x:c r="A39" s="6" t="n">
        <x:v>38</x:v>
      </x:c>
      <x:c r="B39" s="76" t="n">
        <x:f>B38+30</x:f>
        <x:v>47261</x:v>
      </x:c>
      <x:c r="C39" s="70" t="n">
        <x:f>G38</x:f>
        <x:v>0</x:v>
      </x:c>
      <x:c r="D39" s="70" t="n">
        <x:f>IF(C39&gt;0,Scenarios!$B$3,0)</x:f>
        <x:v>0</x:v>
      </x:c>
      <x:c r="E39" s="70" t="n">
        <x:f>IF(MOD(A39,12)=0,Scenarios!$B$4,0)</x:f>
        <x:v>0</x:v>
      </x:c>
      <x:c r="F39" s="70" t="n">
        <x:f>C39*Scenarios!$B$11/12</x:f>
        <x:v>0</x:v>
      </x:c>
      <x:c r="G39" s="70" t="n">
        <x:f>MAX(0,C39+F39-D39-E39)</x:f>
        <x:v>0</x:v>
      </x:c>
      <x:c r="H39" s="74" t="n">
        <x:f>1-G39/$C$2</x:f>
        <x:v>1</x:v>
      </x:c>
      <x:c r="I39" s="6" t="str">
        <x:f>IF(G39=0,"Dette terminée",IF(MOD(A39,12)=0,"Injection bonus annuel",IF(MOD(A39,6)=0,"Revue semestrielle","")))</x:f>
        <x:v>Dette terminée</x:v>
      </x:c>
      <x:c r="J39" s="6"/>
      <x:c r="K39" s="6"/>
      <x:c r="L39" s="6"/>
      <x:c r="M39" s="6"/>
      <x:c r="N39" s="6"/>
    </x:row>
    <x:row r="40" ht="15" hidden="0" customHeight="1">
      <x:c r="A40" s="6" t="n">
        <x:v>39</x:v>
      </x:c>
      <x:c r="B40" s="76" t="n">
        <x:f>B39+30</x:f>
        <x:v>47291</x:v>
      </x:c>
      <x:c r="C40" s="70" t="n">
        <x:f>G39</x:f>
        <x:v>0</x:v>
      </x:c>
      <x:c r="D40" s="70" t="n">
        <x:f>IF(C40&gt;0,Scenarios!$B$3,0)</x:f>
        <x:v>0</x:v>
      </x:c>
      <x:c r="E40" s="70" t="n">
        <x:f>IF(MOD(A40,12)=0,Scenarios!$B$4,0)</x:f>
        <x:v>0</x:v>
      </x:c>
      <x:c r="F40" s="70" t="n">
        <x:f>C40*Scenarios!$B$11/12</x:f>
        <x:v>0</x:v>
      </x:c>
      <x:c r="G40" s="70" t="n">
        <x:f>MAX(0,C40+F40-D40-E40)</x:f>
        <x:v>0</x:v>
      </x:c>
      <x:c r="H40" s="74" t="n">
        <x:f>1-G40/$C$2</x:f>
        <x:v>1</x:v>
      </x:c>
      <x:c r="I40" s="6" t="str">
        <x:f>IF(G40=0,"Dette terminée",IF(MOD(A40,12)=0,"Injection bonus annuel",IF(MOD(A40,6)=0,"Revue semestrielle","")))</x:f>
        <x:v>Dette terminée</x:v>
      </x:c>
      <x:c r="J40" s="6"/>
      <x:c r="K40" s="6"/>
      <x:c r="L40" s="6"/>
      <x:c r="M40" s="6"/>
      <x:c r="N40" s="6"/>
    </x:row>
    <x:row r="41" ht="15" hidden="0" customHeight="1">
      <x:c r="A41" s="6" t="n">
        <x:v>40</x:v>
      </x:c>
      <x:c r="B41" s="76" t="n">
        <x:f>B40+30</x:f>
        <x:v>47321</x:v>
      </x:c>
      <x:c r="C41" s="70" t="n">
        <x:f>G40</x:f>
        <x:v>0</x:v>
      </x:c>
      <x:c r="D41" s="70" t="n">
        <x:f>IF(C41&gt;0,Scenarios!$B$3,0)</x:f>
        <x:v>0</x:v>
      </x:c>
      <x:c r="E41" s="70" t="n">
        <x:f>IF(MOD(A41,12)=0,Scenarios!$B$4,0)</x:f>
        <x:v>0</x:v>
      </x:c>
      <x:c r="F41" s="70" t="n">
        <x:f>C41*Scenarios!$B$11/12</x:f>
        <x:v>0</x:v>
      </x:c>
      <x:c r="G41" s="70" t="n">
        <x:f>MAX(0,C41+F41-D41-E41)</x:f>
        <x:v>0</x:v>
      </x:c>
      <x:c r="H41" s="74" t="n">
        <x:f>1-G41/$C$2</x:f>
        <x:v>1</x:v>
      </x:c>
      <x:c r="I41" s="6" t="str">
        <x:f>IF(G41=0,"Dette terminée",IF(MOD(A41,12)=0,"Injection bonus annuel",IF(MOD(A41,6)=0,"Revue semestrielle","")))</x:f>
        <x:v>Dette terminée</x:v>
      </x:c>
      <x:c r="J41" s="6"/>
      <x:c r="K41" s="6"/>
      <x:c r="L41" s="6"/>
      <x:c r="M41" s="6"/>
      <x:c r="N41" s="6"/>
    </x:row>
    <x:row r="42" ht="15" hidden="0" customHeight="1">
      <x:c r="A42" s="6" t="n">
        <x:v>41</x:v>
      </x:c>
      <x:c r="B42" s="76" t="n">
        <x:f>B41+30</x:f>
        <x:v>47351</x:v>
      </x:c>
      <x:c r="C42" s="70" t="n">
        <x:f>G41</x:f>
        <x:v>0</x:v>
      </x:c>
      <x:c r="D42" s="70" t="n">
        <x:f>IF(C42&gt;0,Scenarios!$B$3,0)</x:f>
        <x:v>0</x:v>
      </x:c>
      <x:c r="E42" s="70" t="n">
        <x:f>IF(MOD(A42,12)=0,Scenarios!$B$4,0)</x:f>
        <x:v>0</x:v>
      </x:c>
      <x:c r="F42" s="70" t="n">
        <x:f>C42*Scenarios!$B$11/12</x:f>
        <x:v>0</x:v>
      </x:c>
      <x:c r="G42" s="70" t="n">
        <x:f>MAX(0,C42+F42-D42-E42)</x:f>
        <x:v>0</x:v>
      </x:c>
      <x:c r="H42" s="74" t="n">
        <x:f>1-G42/$C$2</x:f>
        <x:v>1</x:v>
      </x:c>
      <x:c r="I42" s="6" t="str">
        <x:f>IF(G42=0,"Dette terminée",IF(MOD(A42,12)=0,"Injection bonus annuel",IF(MOD(A42,6)=0,"Revue semestrielle","")))</x:f>
        <x:v>Dette terminée</x:v>
      </x:c>
      <x:c r="J42" s="6"/>
      <x:c r="K42" s="6"/>
      <x:c r="L42" s="6"/>
      <x:c r="M42" s="6"/>
      <x:c r="N42" s="6"/>
    </x:row>
    <x:row r="43" ht="15" hidden="0" customHeight="1">
      <x:c r="A43" s="6" t="n">
        <x:v>42</x:v>
      </x:c>
      <x:c r="B43" s="76" t="n">
        <x:f>B42+30</x:f>
        <x:v>47381</x:v>
      </x:c>
      <x:c r="C43" s="70" t="n">
        <x:f>G42</x:f>
        <x:v>0</x:v>
      </x:c>
      <x:c r="D43" s="70" t="n">
        <x:f>IF(C43&gt;0,Scenarios!$B$3,0)</x:f>
        <x:v>0</x:v>
      </x:c>
      <x:c r="E43" s="70" t="n">
        <x:f>IF(MOD(A43,12)=0,Scenarios!$B$4,0)</x:f>
        <x:v>0</x:v>
      </x:c>
      <x:c r="F43" s="70" t="n">
        <x:f>C43*Scenarios!$B$11/12</x:f>
        <x:v>0</x:v>
      </x:c>
      <x:c r="G43" s="70" t="n">
        <x:f>MAX(0,C43+F43-D43-E43)</x:f>
        <x:v>0</x:v>
      </x:c>
      <x:c r="H43" s="74" t="n">
        <x:f>1-G43/$C$2</x:f>
        <x:v>1</x:v>
      </x:c>
      <x:c r="I43" s="6" t="str">
        <x:f>IF(G43=0,"Dette terminée",IF(MOD(A43,12)=0,"Injection bonus annuel",IF(MOD(A43,6)=0,"Revue semestrielle","")))</x:f>
        <x:v>Dette terminée</x:v>
      </x:c>
      <x:c r="J43" s="6"/>
      <x:c r="K43" s="6"/>
      <x:c r="L43" s="6"/>
      <x:c r="M43" s="6"/>
      <x:c r="N43" s="6"/>
    </x:row>
    <x:row r="44" ht="15" hidden="0" customHeight="1">
      <x:c r="A44" s="6" t="n">
        <x:v>43</x:v>
      </x:c>
      <x:c r="B44" s="76" t="n">
        <x:f>B43+30</x:f>
        <x:v>47411</x:v>
      </x:c>
      <x:c r="C44" s="70" t="n">
        <x:f>G43</x:f>
        <x:v>0</x:v>
      </x:c>
      <x:c r="D44" s="70" t="n">
        <x:f>IF(C44&gt;0,Scenarios!$B$3,0)</x:f>
        <x:v>0</x:v>
      </x:c>
      <x:c r="E44" s="70" t="n">
        <x:f>IF(MOD(A44,12)=0,Scenarios!$B$4,0)</x:f>
        <x:v>0</x:v>
      </x:c>
      <x:c r="F44" s="70" t="n">
        <x:f>C44*Scenarios!$B$11/12</x:f>
        <x:v>0</x:v>
      </x:c>
      <x:c r="G44" s="70" t="n">
        <x:f>MAX(0,C44+F44-D44-E44)</x:f>
        <x:v>0</x:v>
      </x:c>
      <x:c r="H44" s="74" t="n">
        <x:f>1-G44/$C$2</x:f>
        <x:v>1</x:v>
      </x:c>
      <x:c r="I44" s="6" t="str">
        <x:f>IF(G44=0,"Dette terminée",IF(MOD(A44,12)=0,"Injection bonus annuel",IF(MOD(A44,6)=0,"Revue semestrielle","")))</x:f>
        <x:v>Dette terminée</x:v>
      </x:c>
      <x:c r="J44" s="6"/>
      <x:c r="K44" s="6"/>
      <x:c r="L44" s="6"/>
      <x:c r="M44" s="6"/>
      <x:c r="N44" s="6"/>
    </x:row>
    <x:row r="45" ht="15" hidden="0" customHeight="1">
      <x:c r="A45" s="6" t="n">
        <x:v>44</x:v>
      </x:c>
      <x:c r="B45" s="76" t="n">
        <x:f>B44+30</x:f>
        <x:v>47441</x:v>
      </x:c>
      <x:c r="C45" s="70" t="n">
        <x:f>G44</x:f>
        <x:v>0</x:v>
      </x:c>
      <x:c r="D45" s="70" t="n">
        <x:f>IF(C45&gt;0,Scenarios!$B$3,0)</x:f>
        <x:v>0</x:v>
      </x:c>
      <x:c r="E45" s="70" t="n">
        <x:f>IF(MOD(A45,12)=0,Scenarios!$B$4,0)</x:f>
        <x:v>0</x:v>
      </x:c>
      <x:c r="F45" s="70" t="n">
        <x:f>C45*Scenarios!$B$11/12</x:f>
        <x:v>0</x:v>
      </x:c>
      <x:c r="G45" s="70" t="n">
        <x:f>MAX(0,C45+F45-D45-E45)</x:f>
        <x:v>0</x:v>
      </x:c>
      <x:c r="H45" s="74" t="n">
        <x:f>1-G45/$C$2</x:f>
        <x:v>1</x:v>
      </x:c>
      <x:c r="I45" s="6" t="str">
        <x:f>IF(G45=0,"Dette terminée",IF(MOD(A45,12)=0,"Injection bonus annuel",IF(MOD(A45,6)=0,"Revue semestrielle","")))</x:f>
        <x:v>Dette terminée</x:v>
      </x:c>
      <x:c r="J45" s="6"/>
      <x:c r="K45" s="6"/>
      <x:c r="L45" s="6"/>
      <x:c r="M45" s="6"/>
      <x:c r="N45" s="6"/>
    </x:row>
    <x:row r="46" ht="15" hidden="0" customHeight="1">
      <x:c r="A46" s="6" t="n">
        <x:v>45</x:v>
      </x:c>
      <x:c r="B46" s="76" t="n">
        <x:f>B45+30</x:f>
        <x:v>47471</x:v>
      </x:c>
      <x:c r="C46" s="70" t="n">
        <x:f>G45</x:f>
        <x:v>0</x:v>
      </x:c>
      <x:c r="D46" s="70" t="n">
        <x:f>IF(C46&gt;0,Scenarios!$B$3,0)</x:f>
        <x:v>0</x:v>
      </x:c>
      <x:c r="E46" s="70" t="n">
        <x:f>IF(MOD(A46,12)=0,Scenarios!$B$4,0)</x:f>
        <x:v>0</x:v>
      </x:c>
      <x:c r="F46" s="70" t="n">
        <x:f>C46*Scenarios!$B$11/12</x:f>
        <x:v>0</x:v>
      </x:c>
      <x:c r="G46" s="70" t="n">
        <x:f>MAX(0,C46+F46-D46-E46)</x:f>
        <x:v>0</x:v>
      </x:c>
      <x:c r="H46" s="74" t="n">
        <x:f>1-G46/$C$2</x:f>
        <x:v>1</x:v>
      </x:c>
      <x:c r="I46" s="6" t="str">
        <x:f>IF(G46=0,"Dette terminée",IF(MOD(A46,12)=0,"Injection bonus annuel",IF(MOD(A46,6)=0,"Revue semestrielle","")))</x:f>
        <x:v>Dette terminée</x:v>
      </x:c>
      <x:c r="J46" s="6"/>
      <x:c r="K46" s="6"/>
      <x:c r="L46" s="6"/>
      <x:c r="M46" s="6"/>
      <x:c r="N46" s="6"/>
    </x:row>
    <x:row r="47" ht="15" hidden="0" customHeight="1">
      <x:c r="A47" s="6" t="n">
        <x:v>46</x:v>
      </x:c>
      <x:c r="B47" s="76" t="n">
        <x:f>B46+30</x:f>
        <x:v>47501</x:v>
      </x:c>
      <x:c r="C47" s="70" t="n">
        <x:f>G46</x:f>
        <x:v>0</x:v>
      </x:c>
      <x:c r="D47" s="70" t="n">
        <x:f>IF(C47&gt;0,Scenarios!$B$3,0)</x:f>
        <x:v>0</x:v>
      </x:c>
      <x:c r="E47" s="70" t="n">
        <x:f>IF(MOD(A47,12)=0,Scenarios!$B$4,0)</x:f>
        <x:v>0</x:v>
      </x:c>
      <x:c r="F47" s="70" t="n">
        <x:f>C47*Scenarios!$B$11/12</x:f>
        <x:v>0</x:v>
      </x:c>
      <x:c r="G47" s="70" t="n">
        <x:f>MAX(0,C47+F47-D47-E47)</x:f>
        <x:v>0</x:v>
      </x:c>
      <x:c r="H47" s="74" t="n">
        <x:f>1-G47/$C$2</x:f>
        <x:v>1</x:v>
      </x:c>
      <x:c r="I47" s="6" t="str">
        <x:f>IF(G47=0,"Dette terminée",IF(MOD(A47,12)=0,"Injection bonus annuel",IF(MOD(A47,6)=0,"Revue semestrielle","")))</x:f>
        <x:v>Dette terminée</x:v>
      </x:c>
      <x:c r="J47" s="6"/>
      <x:c r="K47" s="6"/>
      <x:c r="L47" s="6"/>
      <x:c r="M47" s="6"/>
      <x:c r="N47" s="6"/>
    </x:row>
    <x:row r="48" ht="15" hidden="0" customHeight="1">
      <x:c r="A48" s="6" t="n">
        <x:v>47</x:v>
      </x:c>
      <x:c r="B48" s="76" t="n">
        <x:f>B47+30</x:f>
        <x:v>47531</x:v>
      </x:c>
      <x:c r="C48" s="70" t="n">
        <x:f>G47</x:f>
        <x:v>0</x:v>
      </x:c>
      <x:c r="D48" s="70" t="n">
        <x:f>IF(C48&gt;0,Scenarios!$B$3,0)</x:f>
        <x:v>0</x:v>
      </x:c>
      <x:c r="E48" s="70" t="n">
        <x:f>IF(MOD(A48,12)=0,Scenarios!$B$4,0)</x:f>
        <x:v>0</x:v>
      </x:c>
      <x:c r="F48" s="70" t="n">
        <x:f>C48*Scenarios!$B$11/12</x:f>
        <x:v>0</x:v>
      </x:c>
      <x:c r="G48" s="70" t="n">
        <x:f>MAX(0,C48+F48-D48-E48)</x:f>
        <x:v>0</x:v>
      </x:c>
      <x:c r="H48" s="74" t="n">
        <x:f>1-G48/$C$2</x:f>
        <x:v>1</x:v>
      </x:c>
      <x:c r="I48" s="6" t="str">
        <x:f>IF(G48=0,"Dette terminée",IF(MOD(A48,12)=0,"Injection bonus annuel",IF(MOD(A48,6)=0,"Revue semestrielle","")))</x:f>
        <x:v>Dette terminée</x:v>
      </x:c>
      <x:c r="J48" s="6"/>
      <x:c r="K48" s="6"/>
      <x:c r="L48" s="6"/>
      <x:c r="M48" s="6"/>
      <x:c r="N48" s="6"/>
    </x:row>
    <x:row r="49" ht="15" hidden="0" customHeight="1">
      <x:c r="A49" s="6" t="n">
        <x:v>48</x:v>
      </x:c>
      <x:c r="B49" s="76" t="n">
        <x:f>B48+30</x:f>
        <x:v>47561</x:v>
      </x:c>
      <x:c r="C49" s="70" t="n">
        <x:f>G48</x:f>
        <x:v>0</x:v>
      </x:c>
      <x:c r="D49" s="70" t="n">
        <x:f>IF(C49&gt;0,Scenarios!$B$3,0)</x:f>
        <x:v>0</x:v>
      </x:c>
      <x:c r="E49" s="70" t="n">
        <x:f>IF(MOD(A49,12)=0,Scenarios!$B$4,0)</x:f>
        <x:v>1200</x:v>
      </x:c>
      <x:c r="F49" s="70" t="n">
        <x:f>C49*Scenarios!$B$11/12</x:f>
        <x:v>0</x:v>
      </x:c>
      <x:c r="G49" s="70" t="n">
        <x:f>MAX(0,C49+F49-D49-E49)</x:f>
        <x:v>0</x:v>
      </x:c>
      <x:c r="H49" s="74" t="n">
        <x:f>1-G49/$C$2</x:f>
        <x:v>1</x:v>
      </x:c>
      <x:c r="I49" s="6" t="str">
        <x:f>IF(G49=0,"Dette terminée",IF(MOD(A49,12)=0,"Injection bonus annuel",IF(MOD(A49,6)=0,"Revue semestrielle","")))</x:f>
        <x:v>Dette terminée</x:v>
      </x:c>
      <x:c r="J49" s="6"/>
      <x:c r="K49" s="6"/>
      <x:c r="L49" s="6"/>
      <x:c r="M49" s="6"/>
      <x:c r="N49" s="6"/>
    </x:row>
    <x:row r="50" ht="15" hidden="0" customHeight="1">
      <x:c r="A50" s="6" t="n">
        <x:v>49</x:v>
      </x:c>
      <x:c r="B50" s="76" t="n">
        <x:f>B49+30</x:f>
        <x:v>47591</x:v>
      </x:c>
      <x:c r="C50" s="70" t="n">
        <x:f>G49</x:f>
        <x:v>0</x:v>
      </x:c>
      <x:c r="D50" s="70" t="n">
        <x:f>IF(C50&gt;0,Scenarios!$B$3,0)</x:f>
        <x:v>0</x:v>
      </x:c>
      <x:c r="E50" s="70" t="n">
        <x:f>IF(MOD(A50,12)=0,Scenarios!$B$4,0)</x:f>
        <x:v>0</x:v>
      </x:c>
      <x:c r="F50" s="70" t="n">
        <x:f>C50*Scenarios!$B$11/12</x:f>
        <x:v>0</x:v>
      </x:c>
      <x:c r="G50" s="70" t="n">
        <x:f>MAX(0,C50+F50-D50-E50)</x:f>
        <x:v>0</x:v>
      </x:c>
      <x:c r="H50" s="74" t="n">
        <x:f>1-G50/$C$2</x:f>
        <x:v>1</x:v>
      </x:c>
      <x:c r="I50" s="6" t="str">
        <x:f>IF(G50=0,"Dette terminée",IF(MOD(A50,12)=0,"Injection bonus annuel",IF(MOD(A50,6)=0,"Revue semestrielle","")))</x:f>
        <x:v>Dette terminée</x:v>
      </x:c>
      <x:c r="J50" s="6"/>
      <x:c r="K50" s="6"/>
      <x:c r="L50" s="6"/>
      <x:c r="M50" s="6"/>
      <x:c r="N50" s="6"/>
    </x:row>
    <x:row r="51" ht="15" hidden="0" customHeight="1">
      <x:c r="A51" s="6" t="n">
        <x:v>50</x:v>
      </x:c>
      <x:c r="B51" s="76" t="n">
        <x:f>B50+30</x:f>
        <x:v>47621</x:v>
      </x:c>
      <x:c r="C51" s="70" t="n">
        <x:f>G50</x:f>
        <x:v>0</x:v>
      </x:c>
      <x:c r="D51" s="70" t="n">
        <x:f>IF(C51&gt;0,Scenarios!$B$3,0)</x:f>
        <x:v>0</x:v>
      </x:c>
      <x:c r="E51" s="70" t="n">
        <x:f>IF(MOD(A51,12)=0,Scenarios!$B$4,0)</x:f>
        <x:v>0</x:v>
      </x:c>
      <x:c r="F51" s="70" t="n">
        <x:f>C51*Scenarios!$B$11/12</x:f>
        <x:v>0</x:v>
      </x:c>
      <x:c r="G51" s="70" t="n">
        <x:f>MAX(0,C51+F51-D51-E51)</x:f>
        <x:v>0</x:v>
      </x:c>
      <x:c r="H51" s="74" t="n">
        <x:f>1-G51/$C$2</x:f>
        <x:v>1</x:v>
      </x:c>
      <x:c r="I51" s="6" t="str">
        <x:f>IF(G51=0,"Dette terminée",IF(MOD(A51,12)=0,"Injection bonus annuel",IF(MOD(A51,6)=0,"Revue semestrielle","")))</x:f>
        <x:v>Dette terminée</x:v>
      </x:c>
      <x:c r="J51" s="6"/>
      <x:c r="K51" s="6"/>
      <x:c r="L51" s="6"/>
      <x:c r="M51" s="6"/>
      <x:c r="N51" s="6"/>
    </x:row>
    <x:row r="52" ht="15" hidden="0" customHeight="1">
      <x:c r="A52" s="6" t="n">
        <x:v>51</x:v>
      </x:c>
      <x:c r="B52" s="76" t="n">
        <x:f>B51+30</x:f>
        <x:v>47651</x:v>
      </x:c>
      <x:c r="C52" s="70" t="n">
        <x:f>G51</x:f>
        <x:v>0</x:v>
      </x:c>
      <x:c r="D52" s="70" t="n">
        <x:f>IF(C52&gt;0,Scenarios!$B$3,0)</x:f>
        <x:v>0</x:v>
      </x:c>
      <x:c r="E52" s="70" t="n">
        <x:f>IF(MOD(A52,12)=0,Scenarios!$B$4,0)</x:f>
        <x:v>0</x:v>
      </x:c>
      <x:c r="F52" s="70" t="n">
        <x:f>C52*Scenarios!$B$11/12</x:f>
        <x:v>0</x:v>
      </x:c>
      <x:c r="G52" s="70" t="n">
        <x:f>MAX(0,C52+F52-D52-E52)</x:f>
        <x:v>0</x:v>
      </x:c>
      <x:c r="H52" s="74" t="n">
        <x:f>1-G52/$C$2</x:f>
        <x:v>1</x:v>
      </x:c>
      <x:c r="I52" s="6" t="str">
        <x:f>IF(G52=0,"Dette terminée",IF(MOD(A52,12)=0,"Injection bonus annuel",IF(MOD(A52,6)=0,"Revue semestrielle","")))</x:f>
        <x:v>Dette terminée</x:v>
      </x:c>
      <x:c r="J52" s="6"/>
      <x:c r="K52" s="6"/>
      <x:c r="L52" s="6"/>
      <x:c r="M52" s="6"/>
      <x:c r="N52" s="6"/>
    </x:row>
    <x:row r="53" ht="15" hidden="0" customHeight="1">
      <x:c r="A53" s="6" t="n">
        <x:v>52</x:v>
      </x:c>
      <x:c r="B53" s="76" t="n">
        <x:f>B52+30</x:f>
        <x:v>47681</x:v>
      </x:c>
      <x:c r="C53" s="70" t="n">
        <x:f>G52</x:f>
        <x:v>0</x:v>
      </x:c>
      <x:c r="D53" s="70" t="n">
        <x:f>IF(C53&gt;0,Scenarios!$B$3,0)</x:f>
        <x:v>0</x:v>
      </x:c>
      <x:c r="E53" s="70" t="n">
        <x:f>IF(MOD(A53,12)=0,Scenarios!$B$4,0)</x:f>
        <x:v>0</x:v>
      </x:c>
      <x:c r="F53" s="70" t="n">
        <x:f>C53*Scenarios!$B$11/12</x:f>
        <x:v>0</x:v>
      </x:c>
      <x:c r="G53" s="70" t="n">
        <x:f>MAX(0,C53+F53-D53-E53)</x:f>
        <x:v>0</x:v>
      </x:c>
      <x:c r="H53" s="74" t="n">
        <x:f>1-G53/$C$2</x:f>
        <x:v>1</x:v>
      </x:c>
      <x:c r="I53" s="6" t="str">
        <x:f>IF(G53=0,"Dette terminée",IF(MOD(A53,12)=0,"Injection bonus annuel",IF(MOD(A53,6)=0,"Revue semestrielle","")))</x:f>
        <x:v>Dette terminée</x:v>
      </x:c>
      <x:c r="J53" s="6"/>
      <x:c r="K53" s="6"/>
      <x:c r="L53" s="6"/>
      <x:c r="M53" s="6"/>
      <x:c r="N53" s="6"/>
    </x:row>
    <x:row r="54" ht="15" hidden="0" customHeight="1">
      <x:c r="A54" s="6" t="n">
        <x:v>53</x:v>
      </x:c>
      <x:c r="B54" s="76" t="n">
        <x:f>B53+30</x:f>
        <x:v>47711</x:v>
      </x:c>
      <x:c r="C54" s="70" t="n">
        <x:f>G53</x:f>
        <x:v>0</x:v>
      </x:c>
      <x:c r="D54" s="70" t="n">
        <x:f>IF(C54&gt;0,Scenarios!$B$3,0)</x:f>
        <x:v>0</x:v>
      </x:c>
      <x:c r="E54" s="70" t="n">
        <x:f>IF(MOD(A54,12)=0,Scenarios!$B$4,0)</x:f>
        <x:v>0</x:v>
      </x:c>
      <x:c r="F54" s="70" t="n">
        <x:f>C54*Scenarios!$B$11/12</x:f>
        <x:v>0</x:v>
      </x:c>
      <x:c r="G54" s="70" t="n">
        <x:f>MAX(0,C54+F54-D54-E54)</x:f>
        <x:v>0</x:v>
      </x:c>
      <x:c r="H54" s="74" t="n">
        <x:f>1-G54/$C$2</x:f>
        <x:v>1</x:v>
      </x:c>
      <x:c r="I54" s="6" t="str">
        <x:f>IF(G54=0,"Dette terminée",IF(MOD(A54,12)=0,"Injection bonus annuel",IF(MOD(A54,6)=0,"Revue semestrielle","")))</x:f>
        <x:v>Dette terminée</x:v>
      </x:c>
      <x:c r="J54" s="6"/>
      <x:c r="K54" s="6"/>
      <x:c r="L54" s="6"/>
      <x:c r="M54" s="6"/>
      <x:c r="N54" s="6"/>
    </x:row>
    <x:row r="55" ht="15" hidden="0" customHeight="1">
      <x:c r="A55" s="6" t="n">
        <x:v>54</x:v>
      </x:c>
      <x:c r="B55" s="76" t="n">
        <x:f>B54+30</x:f>
        <x:v>47741</x:v>
      </x:c>
      <x:c r="C55" s="70" t="n">
        <x:f>G54</x:f>
        <x:v>0</x:v>
      </x:c>
      <x:c r="D55" s="70" t="n">
        <x:f>IF(C55&gt;0,Scenarios!$B$3,0)</x:f>
        <x:v>0</x:v>
      </x:c>
      <x:c r="E55" s="70" t="n">
        <x:f>IF(MOD(A55,12)=0,Scenarios!$B$4,0)</x:f>
        <x:v>0</x:v>
      </x:c>
      <x:c r="F55" s="70" t="n">
        <x:f>C55*Scenarios!$B$11/12</x:f>
        <x:v>0</x:v>
      </x:c>
      <x:c r="G55" s="70" t="n">
        <x:f>MAX(0,C55+F55-D55-E55)</x:f>
        <x:v>0</x:v>
      </x:c>
      <x:c r="H55" s="74" t="n">
        <x:f>1-G55/$C$2</x:f>
        <x:v>1</x:v>
      </x:c>
      <x:c r="I55" s="6" t="str">
        <x:f>IF(G55=0,"Dette terminée",IF(MOD(A55,12)=0,"Injection bonus annuel",IF(MOD(A55,6)=0,"Revue semestrielle","")))</x:f>
        <x:v>Dette terminée</x:v>
      </x:c>
      <x:c r="J55" s="6"/>
      <x:c r="K55" s="6"/>
      <x:c r="L55" s="6"/>
      <x:c r="M55" s="6"/>
      <x:c r="N55" s="6"/>
    </x:row>
    <x:row r="56" ht="15" hidden="0" customHeight="1">
      <x:c r="A56" s="6" t="n">
        <x:v>55</x:v>
      </x:c>
      <x:c r="B56" s="76" t="n">
        <x:f>B55+30</x:f>
        <x:v>47771</x:v>
      </x:c>
      <x:c r="C56" s="70" t="n">
        <x:f>G55</x:f>
        <x:v>0</x:v>
      </x:c>
      <x:c r="D56" s="70" t="n">
        <x:f>IF(C56&gt;0,Scenarios!$B$3,0)</x:f>
        <x:v>0</x:v>
      </x:c>
      <x:c r="E56" s="70" t="n">
        <x:f>IF(MOD(A56,12)=0,Scenarios!$B$4,0)</x:f>
        <x:v>0</x:v>
      </x:c>
      <x:c r="F56" s="70" t="n">
        <x:f>C56*Scenarios!$B$11/12</x:f>
        <x:v>0</x:v>
      </x:c>
      <x:c r="G56" s="70" t="n">
        <x:f>MAX(0,C56+F56-D56-E56)</x:f>
        <x:v>0</x:v>
      </x:c>
      <x:c r="H56" s="74" t="n">
        <x:f>1-G56/$C$2</x:f>
        <x:v>1</x:v>
      </x:c>
      <x:c r="I56" s="6" t="str">
        <x:f>IF(G56=0,"Dette terminée",IF(MOD(A56,12)=0,"Injection bonus annuel",IF(MOD(A56,6)=0,"Revue semestrielle","")))</x:f>
        <x:v>Dette terminée</x:v>
      </x:c>
      <x:c r="J56" s="6"/>
      <x:c r="K56" s="6"/>
      <x:c r="L56" s="6"/>
      <x:c r="M56" s="6"/>
      <x:c r="N56" s="6"/>
    </x:row>
    <x:row r="57" ht="15" hidden="0" customHeight="1">
      <x:c r="A57" s="6" t="n">
        <x:v>56</x:v>
      </x:c>
      <x:c r="B57" s="76" t="n">
        <x:f>B56+30</x:f>
        <x:v>47801</x:v>
      </x:c>
      <x:c r="C57" s="70" t="n">
        <x:f>G56</x:f>
        <x:v>0</x:v>
      </x:c>
      <x:c r="D57" s="70" t="n">
        <x:f>IF(C57&gt;0,Scenarios!$B$3,0)</x:f>
        <x:v>0</x:v>
      </x:c>
      <x:c r="E57" s="70" t="n">
        <x:f>IF(MOD(A57,12)=0,Scenarios!$B$4,0)</x:f>
        <x:v>0</x:v>
      </x:c>
      <x:c r="F57" s="70" t="n">
        <x:f>C57*Scenarios!$B$11/12</x:f>
        <x:v>0</x:v>
      </x:c>
      <x:c r="G57" s="70" t="n">
        <x:f>MAX(0,C57+F57-D57-E57)</x:f>
        <x:v>0</x:v>
      </x:c>
      <x:c r="H57" s="74" t="n">
        <x:f>1-G57/$C$2</x:f>
        <x:v>1</x:v>
      </x:c>
      <x:c r="I57" s="6" t="str">
        <x:f>IF(G57=0,"Dette terminée",IF(MOD(A57,12)=0,"Injection bonus annuel",IF(MOD(A57,6)=0,"Revue semestrielle","")))</x:f>
        <x:v>Dette terminée</x:v>
      </x:c>
      <x:c r="J57" s="6"/>
      <x:c r="K57" s="6"/>
      <x:c r="L57" s="6"/>
      <x:c r="M57" s="6"/>
      <x:c r="N57" s="6"/>
    </x:row>
    <x:row r="58" ht="15" hidden="0" customHeight="1">
      <x:c r="A58" s="6" t="n">
        <x:v>57</x:v>
      </x:c>
      <x:c r="B58" s="76" t="n">
        <x:f>B57+30</x:f>
        <x:v>47831</x:v>
      </x:c>
      <x:c r="C58" s="70" t="n">
        <x:f>G57</x:f>
        <x:v>0</x:v>
      </x:c>
      <x:c r="D58" s="70" t="n">
        <x:f>IF(C58&gt;0,Scenarios!$B$3,0)</x:f>
        <x:v>0</x:v>
      </x:c>
      <x:c r="E58" s="70" t="n">
        <x:f>IF(MOD(A58,12)=0,Scenarios!$B$4,0)</x:f>
        <x:v>0</x:v>
      </x:c>
      <x:c r="F58" s="70" t="n">
        <x:f>C58*Scenarios!$B$11/12</x:f>
        <x:v>0</x:v>
      </x:c>
      <x:c r="G58" s="70" t="n">
        <x:f>MAX(0,C58+F58-D58-E58)</x:f>
        <x:v>0</x:v>
      </x:c>
      <x:c r="H58" s="74" t="n">
        <x:f>1-G58/$C$2</x:f>
        <x:v>1</x:v>
      </x:c>
      <x:c r="I58" s="6" t="str">
        <x:f>IF(G58=0,"Dette terminée",IF(MOD(A58,12)=0,"Injection bonus annuel",IF(MOD(A58,6)=0,"Revue semestrielle","")))</x:f>
        <x:v>Dette terminée</x:v>
      </x:c>
      <x:c r="J58" s="6"/>
      <x:c r="K58" s="6"/>
      <x:c r="L58" s="6"/>
      <x:c r="M58" s="6"/>
      <x:c r="N58" s="6"/>
    </x:row>
    <x:row r="59" ht="15" hidden="0" customHeight="1">
      <x:c r="A59" s="6" t="n">
        <x:v>58</x:v>
      </x:c>
      <x:c r="B59" s="76" t="n">
        <x:f>B58+30</x:f>
        <x:v>47861</x:v>
      </x:c>
      <x:c r="C59" s="70" t="n">
        <x:f>G58</x:f>
        <x:v>0</x:v>
      </x:c>
      <x:c r="D59" s="70" t="n">
        <x:f>IF(C59&gt;0,Scenarios!$B$3,0)</x:f>
        <x:v>0</x:v>
      </x:c>
      <x:c r="E59" s="70" t="n">
        <x:f>IF(MOD(A59,12)=0,Scenarios!$B$4,0)</x:f>
        <x:v>0</x:v>
      </x:c>
      <x:c r="F59" s="70" t="n">
        <x:f>C59*Scenarios!$B$11/12</x:f>
        <x:v>0</x:v>
      </x:c>
      <x:c r="G59" s="70" t="n">
        <x:f>MAX(0,C59+F59-D59-E59)</x:f>
        <x:v>0</x:v>
      </x:c>
      <x:c r="H59" s="74" t="n">
        <x:f>1-G59/$C$2</x:f>
        <x:v>1</x:v>
      </x:c>
      <x:c r="I59" s="6" t="str">
        <x:f>IF(G59=0,"Dette terminée",IF(MOD(A59,12)=0,"Injection bonus annuel",IF(MOD(A59,6)=0,"Revue semestrielle","")))</x:f>
        <x:v>Dette terminée</x:v>
      </x:c>
      <x:c r="J59" s="6"/>
      <x:c r="K59" s="6"/>
      <x:c r="L59" s="6"/>
      <x:c r="M59" s="6"/>
      <x:c r="N59" s="6"/>
    </x:row>
    <x:row r="60" ht="15" hidden="0" customHeight="1">
      <x:c r="A60" s="6" t="n">
        <x:v>59</x:v>
      </x:c>
      <x:c r="B60" s="76" t="n">
        <x:f>B59+30</x:f>
        <x:v>47891</x:v>
      </x:c>
      <x:c r="C60" s="70" t="n">
        <x:f>G59</x:f>
        <x:v>0</x:v>
      </x:c>
      <x:c r="D60" s="70" t="n">
        <x:f>IF(C60&gt;0,Scenarios!$B$3,0)</x:f>
        <x:v>0</x:v>
      </x:c>
      <x:c r="E60" s="70" t="n">
        <x:f>IF(MOD(A60,12)=0,Scenarios!$B$4,0)</x:f>
        <x:v>0</x:v>
      </x:c>
      <x:c r="F60" s="70" t="n">
        <x:f>C60*Scenarios!$B$11/12</x:f>
        <x:v>0</x:v>
      </x:c>
      <x:c r="G60" s="70" t="n">
        <x:f>MAX(0,C60+F60-D60-E60)</x:f>
        <x:v>0</x:v>
      </x:c>
      <x:c r="H60" s="74" t="n">
        <x:f>1-G60/$C$2</x:f>
        <x:v>1</x:v>
      </x:c>
      <x:c r="I60" s="6" t="str">
        <x:f>IF(G60=0,"Dette terminée",IF(MOD(A60,12)=0,"Injection bonus annuel",IF(MOD(A60,6)=0,"Revue semestrielle","")))</x:f>
        <x:v>Dette terminée</x:v>
      </x:c>
      <x:c r="J60" s="6"/>
      <x:c r="K60" s="6"/>
      <x:c r="L60" s="6"/>
      <x:c r="M60" s="6"/>
      <x:c r="N60" s="6"/>
    </x:row>
    <x:row r="61" ht="15" hidden="0" customHeight="1">
      <x:c r="A61" s="6" t="n">
        <x:v>60</x:v>
      </x:c>
      <x:c r="B61" s="76" t="n">
        <x:f>B60+30</x:f>
        <x:v>47921</x:v>
      </x:c>
      <x:c r="C61" s="70" t="n">
        <x:f>G60</x:f>
        <x:v>0</x:v>
      </x:c>
      <x:c r="D61" s="70" t="n">
        <x:f>IF(C61&gt;0,Scenarios!$B$3,0)</x:f>
        <x:v>0</x:v>
      </x:c>
      <x:c r="E61" s="70" t="n">
        <x:f>IF(MOD(A61,12)=0,Scenarios!$B$4,0)</x:f>
        <x:v>1200</x:v>
      </x:c>
      <x:c r="F61" s="70" t="n">
        <x:f>C61*Scenarios!$B$11/12</x:f>
        <x:v>0</x:v>
      </x:c>
      <x:c r="G61" s="70" t="n">
        <x:f>MAX(0,C61+F61-D61-E61)</x:f>
        <x:v>0</x:v>
      </x:c>
      <x:c r="H61" s="74" t="n">
        <x:f>1-G61/$C$2</x:f>
        <x:v>1</x:v>
      </x:c>
      <x:c r="I61" s="6" t="str">
        <x:f>IF(G61=0,"Dette terminée",IF(MOD(A61,12)=0,"Injection bonus annuel",IF(MOD(A61,6)=0,"Revue semestrielle","")))</x:f>
        <x:v>Dette terminée</x:v>
      </x:c>
      <x:c r="J61" s="6"/>
      <x:c r="K61" s="6"/>
      <x:c r="L61" s="6"/>
      <x:c r="M61" s="6"/>
      <x:c r="N61" s="6"/>
    </x:row>
    <x:row r="62" ht="15" hidden="0" customHeight="1">
      <x:c r="A62" s="6"/>
      <x:c r="B62" s="6"/>
      <x:c r="C62" s="6"/>
      <x:c r="D62" s="6"/>
      <x:c r="E62" s="6"/>
      <x:c r="F62" s="6"/>
      <x:c r="G62" s="6"/>
      <x:c r="H62" s="6"/>
      <x:c r="I62" s="6"/>
      <x:c r="J62" s="6"/>
      <x:c r="K62" s="6"/>
      <x:c r="L62" s="6"/>
      <x:c r="M62" s="6"/>
      <x:c r="N62" s="6"/>
    </x:row>
    <x:row r="63" ht="15" hidden="0" customHeight="1">
      <x:c r="A63" s="6"/>
      <x:c r="B63" s="6"/>
      <x:c r="C63" s="6"/>
      <x:c r="D63" s="6"/>
      <x:c r="E63" s="6"/>
      <x:c r="F63" s="6"/>
      <x:c r="G63" s="6"/>
      <x:c r="H63" s="6"/>
      <x:c r="I63" s="6"/>
      <x:c r="J63" s="6"/>
      <x:c r="K63" s="6"/>
      <x:c r="L63" s="6"/>
      <x:c r="M63" s="6"/>
      <x:c r="N63" s="6"/>
    </x:row>
    <x:row r="64" ht="15" hidden="0" customHeight="1">
      <x:c r="A64" s="6"/>
      <x:c r="B64" s="6"/>
      <x:c r="C64" s="6"/>
      <x:c r="D64" s="6"/>
      <x:c r="E64" s="6"/>
      <x:c r="F64" s="6"/>
      <x:c r="G64" s="6"/>
      <x:c r="H64" s="6"/>
      <x:c r="I64" s="6"/>
      <x:c r="J64" s="6"/>
      <x:c r="K64" s="6"/>
      <x:c r="L64" s="6"/>
      <x:c r="M64" s="6"/>
      <x:c r="N64" s="6"/>
    </x:row>
    <x:row r="65" ht="15" hidden="0" customHeight="1">
      <x:c r="A65" s="6"/>
      <x:c r="B65" s="6"/>
      <x:c r="C65" s="6"/>
      <x:c r="D65" s="6"/>
      <x:c r="E65" s="6"/>
      <x:c r="F65" s="6"/>
      <x:c r="G65" s="6"/>
      <x:c r="H65" s="6"/>
      <x:c r="I65" s="6"/>
      <x:c r="J65" s="6"/>
      <x:c r="K65" s="6"/>
      <x:c r="L65" s="6"/>
      <x:c r="M65" s="6"/>
      <x:c r="N65" s="6"/>
    </x:row>
    <x:row r="66" ht="15" hidden="0" customHeight="1">
      <x:c r="A66" s="6"/>
      <x:c r="B66" s="6"/>
      <x:c r="C66" s="6"/>
      <x:c r="D66" s="6"/>
      <x:c r="E66" s="6"/>
      <x:c r="F66" s="6"/>
      <x:c r="G66" s="6"/>
      <x:c r="H66" s="6"/>
      <x:c r="I66" s="6"/>
      <x:c r="J66" s="6"/>
      <x:c r="K66" s="6"/>
      <x:c r="L66" s="6"/>
      <x:c r="M66" s="6"/>
      <x:c r="N66" s="6"/>
    </x:row>
    <x:row r="67" ht="15" hidden="0" customHeight="1">
      <x:c r="A67" s="6"/>
      <x:c r="B67" s="6"/>
      <x:c r="C67" s="6"/>
      <x:c r="D67" s="6"/>
      <x:c r="E67" s="6"/>
      <x:c r="F67" s="6"/>
      <x:c r="G67" s="6"/>
      <x:c r="H67" s="6"/>
      <x:c r="I67" s="6"/>
      <x:c r="J67" s="6"/>
      <x:c r="K67" s="6"/>
      <x:c r="L67" s="6"/>
      <x:c r="M67" s="6"/>
      <x:c r="N67" s="6"/>
    </x:row>
    <x:row r="68" ht="15" hidden="0" customHeight="1">
      <x:c r="A68" s="6"/>
      <x:c r="B68" s="6"/>
      <x:c r="C68" s="6"/>
      <x:c r="D68" s="6"/>
      <x:c r="E68" s="6"/>
      <x:c r="F68" s="6"/>
      <x:c r="G68" s="6"/>
      <x:c r="H68" s="6"/>
      <x:c r="I68" s="6"/>
      <x:c r="J68" s="6"/>
      <x:c r="K68" s="6"/>
      <x:c r="L68" s="6"/>
      <x:c r="M68" s="6"/>
      <x:c r="N68" s="6"/>
    </x:row>
    <x:row r="69" ht="15" hidden="0" customHeight="1">
      <x:c r="A69" s="6"/>
      <x:c r="B69" s="6"/>
      <x:c r="C69" s="6"/>
      <x:c r="D69" s="6"/>
      <x:c r="E69" s="6"/>
      <x:c r="F69" s="6"/>
      <x:c r="G69" s="6"/>
      <x:c r="H69" s="6"/>
      <x:c r="I69" s="6"/>
      <x:c r="J69" s="6"/>
      <x:c r="K69" s="6"/>
      <x:c r="L69" s="6"/>
      <x:c r="M69" s="6"/>
      <x:c r="N69" s="6"/>
    </x:row>
    <x:row r="70" ht="15" hidden="0" customHeight="1">
      <x:c r="A70" s="6"/>
      <x:c r="B70" s="6"/>
      <x:c r="C70" s="6"/>
      <x:c r="D70" s="6"/>
      <x:c r="E70" s="6"/>
      <x:c r="F70" s="6"/>
      <x:c r="G70" s="6"/>
      <x:c r="H70" s="6"/>
      <x:c r="I70" s="6"/>
      <x:c r="J70" s="6"/>
      <x:c r="K70" s="6"/>
      <x:c r="L70" s="6"/>
      <x:c r="M70" s="6"/>
      <x:c r="N70" s="6"/>
    </x:row>
    <x:row r="71" ht="15" hidden="0" customHeight="1">
      <x:c r="A71" s="6"/>
      <x:c r="B71" s="6"/>
      <x:c r="C71" s="6"/>
      <x:c r="D71" s="6"/>
      <x:c r="E71" s="6"/>
      <x:c r="F71" s="6"/>
      <x:c r="G71" s="6"/>
      <x:c r="H71" s="6"/>
      <x:c r="I71" s="6"/>
      <x:c r="J71" s="6"/>
      <x:c r="K71" s="6"/>
      <x:c r="L71" s="6"/>
      <x:c r="M71" s="6"/>
      <x:c r="N71" s="6"/>
    </x:row>
    <x:row r="72" ht="15" hidden="0" customHeight="1">
      <x:c r="A72" s="6"/>
      <x:c r="B72" s="6"/>
      <x:c r="C72" s="6"/>
      <x:c r="D72" s="6"/>
      <x:c r="E72" s="6"/>
      <x:c r="F72" s="6"/>
      <x:c r="G72" s="6"/>
      <x:c r="H72" s="6"/>
      <x:c r="I72" s="6"/>
      <x:c r="J72" s="6"/>
      <x:c r="K72" s="6"/>
      <x:c r="L72" s="6"/>
      <x:c r="M72" s="6"/>
      <x:c r="N72" s="6"/>
    </x:row>
    <x:row r="73" ht="15" hidden="0" customHeight="1">
      <x:c r="A73" s="6"/>
      <x:c r="B73" s="6"/>
      <x:c r="C73" s="6"/>
      <x:c r="D73" s="6"/>
      <x:c r="E73" s="6"/>
      <x:c r="F73" s="6"/>
      <x:c r="G73" s="6"/>
      <x:c r="H73" s="6"/>
      <x:c r="I73" s="6"/>
      <x:c r="J73" s="6"/>
      <x:c r="K73" s="6"/>
      <x:c r="L73" s="6"/>
      <x:c r="M73" s="6"/>
      <x:c r="N73" s="6"/>
    </x:row>
    <x:row r="74" ht="15" hidden="0" customHeight="1">
      <x:c r="A74" s="6"/>
      <x:c r="B74" s="6"/>
      <x:c r="C74" s="6"/>
      <x:c r="D74" s="6"/>
      <x:c r="E74" s="6"/>
      <x:c r="F74" s="6"/>
      <x:c r="G74" s="6"/>
      <x:c r="H74" s="6"/>
      <x:c r="I74" s="6"/>
      <x:c r="J74" s="6"/>
      <x:c r="K74" s="6"/>
      <x:c r="L74" s="6"/>
      <x:c r="M74" s="6"/>
      <x:c r="N74" s="6"/>
    </x:row>
    <x:row r="75" ht="15" hidden="0" customHeight="1">
      <x:c r="A75" s="6"/>
      <x:c r="B75" s="6"/>
      <x:c r="C75" s="6"/>
      <x:c r="D75" s="6"/>
      <x:c r="E75" s="6"/>
      <x:c r="F75" s="6"/>
      <x:c r="G75" s="6"/>
      <x:c r="H75" s="6"/>
      <x:c r="I75" s="6"/>
      <x:c r="J75" s="6"/>
      <x:c r="K75" s="6"/>
      <x:c r="L75" s="6"/>
      <x:c r="M75" s="6"/>
      <x:c r="N75" s="6"/>
    </x:row>
    <x:row r="76" ht="15" hidden="0" customHeight="1">
      <x:c r="A76" s="6"/>
      <x:c r="B76" s="6"/>
      <x:c r="C76" s="6"/>
      <x:c r="D76" s="6"/>
      <x:c r="E76" s="6"/>
      <x:c r="F76" s="6"/>
      <x:c r="G76" s="6"/>
      <x:c r="H76" s="6"/>
      <x:c r="I76" s="6"/>
      <x:c r="J76" s="6"/>
      <x:c r="K76" s="6"/>
      <x:c r="L76" s="6"/>
      <x:c r="M76" s="6"/>
      <x:c r="N76" s="6"/>
    </x:row>
    <x:row r="77" ht="15" hidden="0" customHeight="1">
      <x:c r="A77" s="6"/>
      <x:c r="B77" s="6"/>
      <x:c r="C77" s="6"/>
      <x:c r="D77" s="6"/>
      <x:c r="E77" s="6"/>
      <x:c r="F77" s="6"/>
      <x:c r="G77" s="6"/>
      <x:c r="H77" s="6"/>
      <x:c r="I77" s="6"/>
      <x:c r="J77" s="6"/>
      <x:c r="K77" s="6"/>
      <x:c r="L77" s="6"/>
      <x:c r="M77" s="6"/>
      <x:c r="N77" s="6"/>
    </x:row>
    <x:row r="78" ht="15" hidden="0" customHeight="1">
      <x:c r="A78" s="6"/>
      <x:c r="B78" s="6"/>
      <x:c r="C78" s="6"/>
      <x:c r="D78" s="6"/>
      <x:c r="E78" s="6"/>
      <x:c r="F78" s="6"/>
      <x:c r="G78" s="6"/>
      <x:c r="H78" s="6"/>
      <x:c r="I78" s="6"/>
      <x:c r="J78" s="6"/>
      <x:c r="K78" s="6"/>
      <x:c r="L78" s="6"/>
      <x:c r="M78" s="6"/>
      <x:c r="N78" s="6"/>
    </x:row>
    <x:row r="79" ht="15" hidden="0" customHeight="1">
      <x:c r="A79" s="6"/>
      <x:c r="B79" s="6"/>
      <x:c r="C79" s="6"/>
      <x:c r="D79" s="6"/>
      <x:c r="E79" s="6"/>
      <x:c r="F79" s="6"/>
      <x:c r="G79" s="6"/>
      <x:c r="H79" s="6"/>
      <x:c r="I79" s="6"/>
      <x:c r="J79" s="6"/>
      <x:c r="K79" s="6"/>
      <x:c r="L79" s="6"/>
      <x:c r="M79" s="6"/>
      <x:c r="N79" s="6"/>
    </x:row>
    <x:row r="80" ht="15" hidden="0" customHeight="1">
      <x:c r="A80" s="6"/>
      <x:c r="B80" s="6"/>
      <x:c r="C80" s="6"/>
      <x:c r="D80" s="6"/>
      <x:c r="E80" s="6"/>
      <x:c r="F80" s="6"/>
      <x:c r="G80" s="6"/>
      <x:c r="H80" s="6"/>
      <x:c r="I80" s="6"/>
      <x:c r="J80" s="6"/>
      <x:c r="K80" s="6"/>
      <x:c r="L80" s="6"/>
      <x:c r="M80" s="6"/>
      <x:c r="N80" s="6"/>
    </x:row>
  </x:sheetData>
  <x:pageMargins left="0.7" right="0.7" top="0.75" bottom="0.75" header="0.3" footer="0.3"/>
  <x:tableParts count="1">
    <x:tablePart xmlns:r="http://schemas.openxmlformats.org/officeDocument/2006/relationships" r:id="Rc40d90dd3ecf4f88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</x:cols>
  <x:sheetData>
    <x:row r="1" ht="24" hidden="0" customHeight="1">
      <x:c r="A1" s="63" t="str">
        <x:v>Méthode</x:v>
      </x:c>
      <x:c r="B1" s="63" t="str">
        <x:v>Logique</x:v>
      </x:c>
      <x:c r="C1" s="63" t="str">
        <x:v>Paiement mensuel</x:v>
      </x:c>
      <x:c r="D1" s="63" t="str">
        <x:v>Dette initiale</x:v>
      </x:c>
      <x:c r="E1" s="63" t="str">
        <x:v>Taux utilisé</x:v>
      </x:c>
      <x:c r="F1" s="63" t="str">
        <x:v>Mois estimés</x:v>
      </x:c>
      <x:c r="G1" s="63" t="str">
        <x:v>Années</x:v>
      </x:c>
      <x:c r="H1" s="63" t="str">
        <x:v>Intérêts estimés</x:v>
      </x:c>
      <x:c r="I1" s="63" t="str">
        <x:v>Économie vs boule de neige</x:v>
      </x:c>
      <x:c r="J1" s="6"/>
      <x:c r="K1" s="6"/>
      <x:c r="L1" s="6"/>
      <x:c r="M1" s="6"/>
      <x:c r="N1" s="6"/>
    </x:row>
    <x:row r="2" ht="24" hidden="0" customHeight="1">
      <x:c r="A2" s="6" t="str">
        <x:v>Avalanche</x:v>
      </x:c>
      <x:c r="B2" s="6" t="str">
        <x:v>Taux le plus élevé en premier</x:v>
      </x:c>
      <x:c r="C2" s="70" t="n">
        <x:f>Scenarios!$B$3</x:f>
        <x:v>1500</x:v>
      </x:c>
      <x:c r="D2" s="70" t="n">
        <x:f>SUM(Debts!$C$2:$C$7)</x:f>
        <x:v>44600</x:v>
      </x:c>
      <x:c r="E2" s="74" t="n">
        <x:f>Scenarios!$B$11</x:f>
        <x:v>0.09543789237668163</x:v>
      </x:c>
      <x:c r="F2" s="6" t="n">
        <x:f>ROUNDUP(D2/(C2-(D2*E2/12)),0)</x:f>
        <x:v>39</x:v>
      </x:c>
      <x:c r="G2" s="78" t="n">
        <x:f>F2/12</x:f>
        <x:v>3.25</x:v>
      </x:c>
      <x:c r="H2" s="70" t="n">
        <x:f>MAX(0,F2*C2-D2)</x:f>
        <x:v>13900</x:v>
      </x:c>
      <x:c r="I2" s="70" t="n">
        <x:f>$H$3-H2</x:f>
        <x:v>3000</x:v>
      </x:c>
      <x:c r="J2" s="6"/>
      <x:c r="K2" s="6"/>
      <x:c r="L2" s="6"/>
      <x:c r="M2" s="6"/>
      <x:c r="N2" s="6"/>
    </x:row>
    <x:row r="3" ht="15" hidden="0" customHeight="1">
      <x:c r="A3" s="6" t="str">
        <x:v>Boule de neige</x:v>
      </x:c>
      <x:c r="B3" s="6" t="str">
        <x:v>Petit solde en premier</x:v>
      </x:c>
      <x:c r="C3" s="70" t="n">
        <x:f>Scenarios!$B$3</x:f>
        <x:v>1500</x:v>
      </x:c>
      <x:c r="D3" s="70" t="n">
        <x:f>SUM(Debts!$C$2:$C$7)</x:f>
        <x:v>44600</x:v>
      </x:c>
      <x:c r="E3" s="74" t="n">
        <x:f>Scenarios!$B$11*1.10</x:f>
        <x:v>0.1049816816143498</x:v>
      </x:c>
      <x:c r="F3" s="6" t="n">
        <x:f>ROUNDUP(D3/(C3-(D3*E3/12)),0)</x:f>
        <x:v>41</x:v>
      </x:c>
      <x:c r="G3" s="78" t="n">
        <x:f>F3/12</x:f>
        <x:v>3.4166666666666665</x:v>
      </x:c>
      <x:c r="H3" s="70" t="n">
        <x:f>MAX(0,F3*C3-D3)</x:f>
        <x:v>16900</x:v>
      </x:c>
      <x:c r="I3" s="70" t="n">
        <x:f>$H$3-H3</x:f>
        <x:v>0</x:v>
      </x:c>
      <x:c r="J3" s="6"/>
      <x:c r="K3" s="6"/>
      <x:c r="L3" s="6"/>
      <x:c r="M3" s="6"/>
      <x:c r="N3" s="6"/>
    </x:row>
    <x:row r="4" ht="24" hidden="0" customHeight="1">
      <x:c r="A4" s="6" t="str">
        <x:v>Hybride</x:v>
      </x:c>
      <x:c r="B4" s="6" t="str">
        <x:v>Priorité taux + motivation</x:v>
      </x:c>
      <x:c r="C4" s="70" t="n">
        <x:f>Scenarios!$B$3</x:f>
        <x:v>1500</x:v>
      </x:c>
      <x:c r="D4" s="70" t="n">
        <x:f>SUM(Debts!$C$2:$C$7)</x:f>
        <x:v>44600</x:v>
      </x:c>
      <x:c r="E4" s="74" t="n">
        <x:f>Scenarios!$B$11*1.04</x:f>
        <x:v>0.0992554080717489</x:v>
      </x:c>
      <x:c r="F4" s="6" t="n">
        <x:f>ROUNDUP(D4/(C4-(D4*E4/12)),0)</x:f>
        <x:v>40</x:v>
      </x:c>
      <x:c r="G4" s="78" t="n">
        <x:f>F4/12</x:f>
        <x:v>3.3333333333333335</x:v>
      </x:c>
      <x:c r="H4" s="70" t="n">
        <x:f>MAX(0,F4*C4-D4)</x:f>
        <x:v>15400</x:v>
      </x:c>
      <x:c r="I4" s="70" t="n">
        <x:f>$H$3-H4</x:f>
        <x:v>1500</x:v>
      </x:c>
      <x:c r="J4" s="6"/>
      <x:c r="K4" s="6"/>
      <x:c r="L4" s="6"/>
      <x:c r="M4" s="6"/>
      <x:c r="N4" s="6"/>
    </x:row>
    <x:row r="5" ht="15" hidden="0" customHeight="1">
      <x:c r="A5" s="6"/>
      <x:c r="B5" s="6"/>
      <x:c r="C5" s="6"/>
      <x:c r="D5" s="6"/>
      <x:c r="E5" s="6"/>
      <x:c r="F5" s="6"/>
      <x:c r="G5" s="6"/>
      <x:c r="H5" s="6"/>
      <x:c r="I5" s="6"/>
      <x:c r="J5" s="6"/>
      <x:c r="K5" s="6"/>
      <x:c r="L5" s="6"/>
      <x:c r="M5" s="6"/>
      <x:c r="N5" s="6"/>
    </x:row>
    <x:row r="6" ht="15" hidden="0" customHeight="1">
      <x:c r="A6" s="6"/>
      <x:c r="B6" s="6"/>
      <x:c r="C6" s="6"/>
      <x:c r="D6" s="6"/>
      <x:c r="E6" s="6"/>
      <x:c r="F6" s="6"/>
      <x:c r="G6" s="6"/>
      <x:c r="H6" s="6"/>
      <x:c r="I6" s="6"/>
      <x:c r="J6" s="6"/>
      <x:c r="K6" s="6"/>
      <x:c r="L6" s="6"/>
      <x:c r="M6" s="6"/>
      <x:c r="N6" s="6"/>
    </x:row>
    <x:row r="7" ht="15" hidden="0" customHeight="1">
      <x:c r="A7" s="6"/>
      <x:c r="B7" s="6"/>
      <x:c r="C7" s="6"/>
      <x:c r="D7" s="6"/>
      <x:c r="E7" s="6"/>
      <x:c r="F7" s="6"/>
      <x:c r="G7" s="6"/>
      <x:c r="H7" s="6"/>
      <x:c r="I7" s="6"/>
      <x:c r="J7" s="6"/>
      <x:c r="K7" s="6"/>
      <x:c r="L7" s="6"/>
      <x:c r="M7" s="6"/>
      <x:c r="N7" s="6"/>
    </x:row>
    <x:row r="8" ht="15" hidden="0" customHeight="1">
      <x:c r="A8" s="6"/>
      <x:c r="B8" s="6"/>
      <x:c r="C8" s="6"/>
      <x:c r="D8" s="6"/>
      <x:c r="E8" s="6"/>
      <x:c r="F8" s="6"/>
      <x:c r="G8" s="6"/>
      <x:c r="H8" s="6"/>
      <x:c r="I8" s="6"/>
      <x:c r="J8" s="6"/>
      <x:c r="K8" s="6"/>
      <x:c r="L8" s="6"/>
      <x:c r="M8" s="6"/>
      <x:c r="N8" s="6"/>
    </x:row>
    <x:row r="9" ht="15" hidden="0" customHeight="1">
      <x:c r="A9" s="6"/>
      <x:c r="B9" s="6"/>
      <x:c r="C9" s="6"/>
      <x:c r="D9" s="6"/>
      <x:c r="E9" s="6"/>
      <x:c r="F9" s="6"/>
      <x:c r="G9" s="6"/>
      <x:c r="H9" s="6"/>
      <x:c r="I9" s="6"/>
      <x:c r="J9" s="6"/>
      <x:c r="K9" s="6"/>
      <x:c r="L9" s="6"/>
      <x:c r="M9" s="6"/>
      <x:c r="N9" s="6"/>
    </x:row>
    <x:row r="10" ht="15" hidden="0" customHeight="1">
      <x:c r="A10" s="6"/>
      <x:c r="B10" s="6"/>
      <x:c r="C10" s="6"/>
      <x:c r="D10" s="6"/>
      <x:c r="E10" s="6"/>
      <x:c r="F10" s="6"/>
      <x:c r="G10" s="6"/>
      <x:c r="H10" s="6"/>
      <x:c r="I10" s="6"/>
      <x:c r="J10" s="6"/>
      <x:c r="K10" s="6"/>
      <x:c r="L10" s="6"/>
      <x:c r="M10" s="6"/>
      <x:c r="N10" s="6"/>
    </x:row>
    <x:row r="11" ht="15" hidden="0" customHeight="1">
      <x:c r="A11" s="6"/>
      <x:c r="B11" s="6"/>
      <x:c r="C11" s="6"/>
      <x:c r="D11" s="6"/>
      <x:c r="E11" s="6"/>
      <x:c r="F11" s="6"/>
      <x:c r="G11" s="6"/>
      <x:c r="H11" s="6"/>
      <x:c r="I11" s="6"/>
      <x:c r="J11" s="6"/>
      <x:c r="K11" s="6"/>
      <x:c r="L11" s="6"/>
      <x:c r="M11" s="6"/>
      <x:c r="N11" s="6"/>
    </x:row>
    <x:row r="12" ht="15" hidden="0" customHeight="1">
      <x:c r="A12" s="6"/>
      <x:c r="B12" s="6"/>
      <x:c r="C12" s="6"/>
      <x:c r="D12" s="6"/>
      <x:c r="E12" s="6"/>
      <x:c r="F12" s="6"/>
      <x:c r="G12" s="6"/>
      <x:c r="H12" s="6"/>
      <x:c r="I12" s="6"/>
      <x:c r="J12" s="6"/>
      <x:c r="K12" s="6"/>
      <x:c r="L12" s="6"/>
      <x:c r="M12" s="6"/>
      <x:c r="N12" s="6"/>
    </x:row>
    <x:row r="13" ht="15" hidden="0" customHeight="1">
      <x:c r="A13" s="6"/>
      <x:c r="B13" s="6"/>
      <x:c r="C13" s="6"/>
      <x:c r="D13" s="6"/>
      <x:c r="E13" s="6"/>
      <x:c r="F13" s="6"/>
      <x:c r="G13" s="6"/>
      <x:c r="H13" s="6"/>
      <x:c r="I13" s="6"/>
      <x:c r="J13" s="6"/>
      <x:c r="K13" s="6"/>
      <x:c r="L13" s="6"/>
      <x:c r="M13" s="6"/>
      <x:c r="N13" s="6"/>
    </x:row>
    <x:row r="14" ht="15" hidden="0" customHeight="1">
      <x:c r="A14" s="6"/>
      <x:c r="B14" s="6"/>
      <x:c r="C14" s="6"/>
      <x:c r="D14" s="6"/>
      <x:c r="E14" s="6"/>
      <x:c r="F14" s="6"/>
      <x:c r="G14" s="6"/>
      <x:c r="H14" s="6"/>
      <x:c r="I14" s="6"/>
      <x:c r="J14" s="6"/>
      <x:c r="K14" s="6"/>
      <x:c r="L14" s="6"/>
      <x:c r="M14" s="6"/>
      <x:c r="N14" s="6"/>
    </x:row>
    <x:row r="15" ht="15" hidden="0" customHeight="1">
      <x:c r="A15" s="6"/>
      <x:c r="B15" s="6"/>
      <x:c r="C15" s="6"/>
      <x:c r="D15" s="6"/>
      <x:c r="E15" s="6"/>
      <x:c r="F15" s="6"/>
      <x:c r="G15" s="6"/>
      <x:c r="H15" s="6"/>
      <x:c r="I15" s="6"/>
      <x:c r="J15" s="6"/>
      <x:c r="K15" s="6"/>
      <x:c r="L15" s="6"/>
      <x:c r="M15" s="6"/>
      <x:c r="N15" s="6"/>
    </x:row>
    <x:row r="16" ht="15" hidden="0" customHeight="1">
      <x:c r="A16" s="6"/>
      <x:c r="B16" s="6"/>
      <x:c r="C16" s="6"/>
      <x:c r="D16" s="6"/>
      <x:c r="E16" s="6"/>
      <x:c r="F16" s="6"/>
      <x:c r="G16" s="6"/>
      <x:c r="H16" s="6"/>
      <x:c r="I16" s="6"/>
      <x:c r="J16" s="6"/>
      <x:c r="K16" s="6"/>
      <x:c r="L16" s="6"/>
      <x:c r="M16" s="6"/>
      <x:c r="N16" s="6"/>
    </x:row>
    <x:row r="17" ht="15" hidden="0" customHeight="1">
      <x:c r="A17" s="6"/>
      <x:c r="B17" s="6"/>
      <x:c r="C17" s="6"/>
      <x:c r="D17" s="6"/>
      <x:c r="E17" s="6"/>
      <x:c r="F17" s="6"/>
      <x:c r="G17" s="6"/>
      <x:c r="H17" s="6"/>
      <x:c r="I17" s="6"/>
      <x:c r="J17" s="6"/>
      <x:c r="K17" s="6"/>
      <x:c r="L17" s="6"/>
      <x:c r="M17" s="6"/>
      <x:c r="N17" s="6"/>
    </x:row>
    <x:row r="18" ht="15" hidden="0" customHeight="1">
      <x:c r="A18" s="6"/>
      <x:c r="B18" s="6"/>
      <x:c r="C18" s="6"/>
      <x:c r="D18" s="6"/>
      <x:c r="E18" s="6"/>
      <x:c r="F18" s="6"/>
      <x:c r="G18" s="6"/>
      <x:c r="H18" s="6"/>
      <x:c r="I18" s="6"/>
      <x:c r="J18" s="6"/>
      <x:c r="K18" s="6"/>
      <x:c r="L18" s="6"/>
      <x:c r="M18" s="6"/>
      <x:c r="N18" s="6"/>
    </x:row>
    <x:row r="19" ht="15" hidden="0" customHeight="1">
      <x:c r="A19" s="6"/>
      <x:c r="B19" s="6"/>
      <x:c r="C19" s="6"/>
      <x:c r="D19" s="6"/>
      <x:c r="E19" s="6"/>
      <x:c r="F19" s="6"/>
      <x:c r="G19" s="6"/>
      <x:c r="H19" s="6"/>
      <x:c r="I19" s="6"/>
      <x:c r="J19" s="6"/>
      <x:c r="K19" s="6"/>
      <x:c r="L19" s="6"/>
      <x:c r="M19" s="6"/>
      <x:c r="N19" s="6"/>
    </x:row>
    <x:row r="20" ht="15" hidden="0" customHeight="1">
      <x:c r="A20" s="6"/>
      <x:c r="B20" s="6"/>
      <x:c r="C20" s="6"/>
      <x:c r="D20" s="6"/>
      <x:c r="E20" s="6"/>
      <x:c r="F20" s="6"/>
      <x:c r="G20" s="6"/>
      <x:c r="H20" s="6"/>
      <x:c r="I20" s="6"/>
      <x:c r="J20" s="6"/>
      <x:c r="K20" s="6"/>
      <x:c r="L20" s="6"/>
      <x:c r="M20" s="6"/>
      <x:c r="N20" s="6"/>
    </x:row>
    <x:row r="21" ht="15" hidden="0" customHeight="1">
      <x:c r="A21" s="6"/>
      <x:c r="B21" s="6"/>
      <x:c r="C21" s="6"/>
      <x:c r="D21" s="6"/>
      <x:c r="E21" s="6"/>
      <x:c r="F21" s="6"/>
      <x:c r="G21" s="6"/>
      <x:c r="H21" s="6"/>
      <x:c r="I21" s="6"/>
      <x:c r="J21" s="6"/>
      <x:c r="K21" s="6"/>
      <x:c r="L21" s="6"/>
      <x:c r="M21" s="6"/>
      <x:c r="N21" s="6"/>
    </x:row>
    <x:row r="22" ht="15" hidden="0" customHeight="1">
      <x:c r="A22" s="6"/>
      <x:c r="B22" s="6"/>
      <x:c r="C22" s="6"/>
      <x:c r="D22" s="6"/>
      <x:c r="E22" s="6"/>
      <x:c r="F22" s="6"/>
      <x:c r="G22" s="6"/>
      <x:c r="H22" s="6"/>
      <x:c r="I22" s="6"/>
      <x:c r="J22" s="6"/>
      <x:c r="K22" s="6"/>
      <x:c r="L22" s="6"/>
      <x:c r="M22" s="6"/>
      <x:c r="N22" s="6"/>
    </x:row>
    <x:row r="23" ht="15" hidden="0" customHeight="1">
      <x:c r="A23" s="6"/>
      <x:c r="B23" s="6"/>
      <x:c r="C23" s="6"/>
      <x:c r="D23" s="6"/>
      <x:c r="E23" s="6"/>
      <x:c r="F23" s="6"/>
      <x:c r="G23" s="6"/>
      <x:c r="H23" s="6"/>
      <x:c r="I23" s="6"/>
      <x:c r="J23" s="6"/>
      <x:c r="K23" s="6"/>
      <x:c r="L23" s="6"/>
      <x:c r="M23" s="6"/>
      <x:c r="N23" s="6"/>
    </x:row>
    <x:row r="24" ht="15" hidden="0" customHeight="1">
      <x:c r="A24" s="6"/>
      <x:c r="B24" s="6"/>
      <x:c r="C24" s="6"/>
      <x:c r="D24" s="6"/>
      <x:c r="E24" s="6"/>
      <x:c r="F24" s="6"/>
      <x:c r="G24" s="6"/>
      <x:c r="H24" s="6"/>
      <x:c r="I24" s="6"/>
      <x:c r="J24" s="6"/>
      <x:c r="K24" s="6"/>
      <x:c r="L24" s="6"/>
      <x:c r="M24" s="6"/>
      <x:c r="N24" s="6"/>
    </x:row>
    <x:row r="25" ht="15" hidden="0" customHeight="1">
      <x:c r="A25" s="6"/>
      <x:c r="B25" s="6"/>
      <x:c r="C25" s="6"/>
      <x:c r="D25" s="6"/>
      <x:c r="E25" s="6"/>
      <x:c r="F25" s="6"/>
      <x:c r="G25" s="6"/>
      <x:c r="H25" s="6"/>
      <x:c r="I25" s="6"/>
      <x:c r="J25" s="6"/>
      <x:c r="K25" s="6"/>
      <x:c r="L25" s="6"/>
      <x:c r="M25" s="6"/>
      <x:c r="N25" s="6"/>
    </x:row>
    <x:row r="26" ht="15" hidden="0" customHeight="1">
      <x:c r="A26" s="6"/>
      <x:c r="B26" s="6"/>
      <x:c r="C26" s="6"/>
      <x:c r="D26" s="6"/>
      <x:c r="E26" s="6"/>
      <x:c r="F26" s="6"/>
      <x:c r="G26" s="6"/>
      <x:c r="H26" s="6"/>
      <x:c r="I26" s="6"/>
      <x:c r="J26" s="6"/>
      <x:c r="K26" s="6"/>
      <x:c r="L26" s="6"/>
      <x:c r="M26" s="6"/>
      <x:c r="N26" s="6"/>
    </x:row>
    <x:row r="27" ht="15" hidden="0" customHeight="1">
      <x:c r="A27" s="6"/>
      <x:c r="B27" s="6"/>
      <x:c r="C27" s="6"/>
      <x:c r="D27" s="6"/>
      <x:c r="E27" s="6"/>
      <x:c r="F27" s="6"/>
      <x:c r="G27" s="6"/>
      <x:c r="H27" s="6"/>
      <x:c r="I27" s="6"/>
      <x:c r="J27" s="6"/>
      <x:c r="K27" s="6"/>
      <x:c r="L27" s="6"/>
      <x:c r="M27" s="6"/>
      <x:c r="N27" s="6"/>
    </x:row>
    <x:row r="28" ht="15" hidden="0" customHeight="1">
      <x:c r="A28" s="6"/>
      <x:c r="B28" s="6"/>
      <x:c r="C28" s="6"/>
      <x:c r="D28" s="6"/>
      <x:c r="E28" s="6"/>
      <x:c r="F28" s="6"/>
      <x:c r="G28" s="6"/>
      <x:c r="H28" s="6"/>
      <x:c r="I28" s="6"/>
      <x:c r="J28" s="6"/>
      <x:c r="K28" s="6"/>
      <x:c r="L28" s="6"/>
      <x:c r="M28" s="6"/>
      <x:c r="N28" s="6"/>
    </x:row>
    <x:row r="29" ht="15" hidden="0" customHeight="1">
      <x:c r="A29" s="6"/>
      <x:c r="B29" s="6"/>
      <x:c r="C29" s="6"/>
      <x:c r="D29" s="6"/>
      <x:c r="E29" s="6"/>
      <x:c r="F29" s="6"/>
      <x:c r="G29" s="6"/>
      <x:c r="H29" s="6"/>
      <x:c r="I29" s="6"/>
      <x:c r="J29" s="6"/>
      <x:c r="K29" s="6"/>
      <x:c r="L29" s="6"/>
      <x:c r="M29" s="6"/>
      <x:c r="N29" s="6"/>
    </x:row>
    <x:row r="30" ht="15" hidden="0" customHeight="1">
      <x:c r="A30" s="6"/>
      <x:c r="B30" s="6"/>
      <x:c r="C30" s="6"/>
      <x:c r="D30" s="6"/>
      <x:c r="E30" s="6"/>
      <x:c r="F30" s="6"/>
      <x:c r="G30" s="6"/>
      <x:c r="H30" s="6"/>
      <x:c r="I30" s="6"/>
      <x:c r="J30" s="6"/>
      <x:c r="K30" s="6"/>
      <x:c r="L30" s="6"/>
      <x:c r="M30" s="6"/>
      <x:c r="N30" s="6"/>
    </x:row>
    <x:row r="31" ht="15" hidden="0" customHeight="1">
      <x:c r="A31" s="6"/>
      <x:c r="B31" s="6"/>
      <x:c r="C31" s="6"/>
      <x:c r="D31" s="6"/>
      <x:c r="E31" s="6"/>
      <x:c r="F31" s="6"/>
      <x:c r="G31" s="6"/>
      <x:c r="H31" s="6"/>
      <x:c r="I31" s="6"/>
      <x:c r="J31" s="6"/>
      <x:c r="K31" s="6"/>
      <x:c r="L31" s="6"/>
      <x:c r="M31" s="6"/>
      <x:c r="N31" s="6"/>
    </x:row>
    <x:row r="32" ht="15" hidden="0" customHeight="1">
      <x:c r="A32" s="6"/>
      <x:c r="B32" s="6"/>
      <x:c r="C32" s="6"/>
      <x:c r="D32" s="6"/>
      <x:c r="E32" s="6"/>
      <x:c r="F32" s="6"/>
      <x:c r="G32" s="6"/>
      <x:c r="H32" s="6"/>
      <x:c r="I32" s="6"/>
      <x:c r="J32" s="6"/>
      <x:c r="K32" s="6"/>
      <x:c r="L32" s="6"/>
      <x:c r="M32" s="6"/>
      <x:c r="N32" s="6"/>
    </x:row>
    <x:row r="33" ht="15" hidden="0" customHeight="1">
      <x:c r="A33" s="6"/>
      <x:c r="B33" s="6"/>
      <x:c r="C33" s="6"/>
      <x:c r="D33" s="6"/>
      <x:c r="E33" s="6"/>
      <x:c r="F33" s="6"/>
      <x:c r="G33" s="6"/>
      <x:c r="H33" s="6"/>
      <x:c r="I33" s="6"/>
      <x:c r="J33" s="6"/>
      <x:c r="K33" s="6"/>
      <x:c r="L33" s="6"/>
      <x:c r="M33" s="6"/>
      <x:c r="N33" s="6"/>
    </x:row>
    <x:row r="34" ht="15" hidden="0" customHeight="1">
      <x:c r="A34" s="6"/>
      <x:c r="B34" s="6"/>
      <x:c r="C34" s="6"/>
      <x:c r="D34" s="6"/>
      <x:c r="E34" s="6"/>
      <x:c r="F34" s="6"/>
      <x:c r="G34" s="6"/>
      <x:c r="H34" s="6"/>
      <x:c r="I34" s="6"/>
      <x:c r="J34" s="6"/>
      <x:c r="K34" s="6"/>
      <x:c r="L34" s="6"/>
      <x:c r="M34" s="6"/>
      <x:c r="N34" s="6"/>
    </x:row>
    <x:row r="35" ht="15" hidden="0" customHeight="1">
      <x:c r="A35" s="6"/>
      <x:c r="B35" s="6"/>
      <x:c r="C35" s="6"/>
      <x:c r="D35" s="6"/>
      <x:c r="E35" s="6"/>
      <x:c r="F35" s="6"/>
      <x:c r="G35" s="6"/>
      <x:c r="H35" s="6"/>
      <x:c r="I35" s="6"/>
      <x:c r="J35" s="6"/>
      <x:c r="K35" s="6"/>
      <x:c r="L35" s="6"/>
      <x:c r="M35" s="6"/>
      <x:c r="N35" s="6"/>
    </x:row>
    <x:row r="36" ht="15" hidden="0" customHeight="1">
      <x:c r="A36" s="6"/>
      <x:c r="B36" s="6"/>
      <x:c r="C36" s="6"/>
      <x:c r="D36" s="6"/>
      <x:c r="E36" s="6"/>
      <x:c r="F36" s="6"/>
      <x:c r="G36" s="6"/>
      <x:c r="H36" s="6"/>
      <x:c r="I36" s="6"/>
      <x:c r="J36" s="6"/>
      <x:c r="K36" s="6"/>
      <x:c r="L36" s="6"/>
      <x:c r="M36" s="6"/>
      <x:c r="N36" s="6"/>
    </x:row>
    <x:row r="37" ht="15" hidden="0" customHeight="1">
      <x:c r="A37" s="6"/>
      <x:c r="B37" s="6"/>
      <x:c r="C37" s="6"/>
      <x:c r="D37" s="6"/>
      <x:c r="E37" s="6"/>
      <x:c r="F37" s="6"/>
      <x:c r="G37" s="6"/>
      <x:c r="H37" s="6"/>
      <x:c r="I37" s="6"/>
      <x:c r="J37" s="6"/>
      <x:c r="K37" s="6"/>
      <x:c r="L37" s="6"/>
      <x:c r="M37" s="6"/>
      <x:c r="N37" s="6"/>
    </x:row>
    <x:row r="38" ht="15" hidden="0" customHeight="1">
      <x:c r="A38" s="6"/>
      <x:c r="B38" s="6"/>
      <x:c r="C38" s="6"/>
      <x:c r="D38" s="6"/>
      <x:c r="E38" s="6"/>
      <x:c r="F38" s="6"/>
      <x:c r="G38" s="6"/>
      <x:c r="H38" s="6"/>
      <x:c r="I38" s="6"/>
      <x:c r="J38" s="6"/>
      <x:c r="K38" s="6"/>
      <x:c r="L38" s="6"/>
      <x:c r="M38" s="6"/>
      <x:c r="N38" s="6"/>
    </x:row>
    <x:row r="39" ht="15" hidden="0" customHeight="1">
      <x:c r="A39" s="6"/>
      <x:c r="B39" s="6"/>
      <x:c r="C39" s="6"/>
      <x:c r="D39" s="6"/>
      <x:c r="E39" s="6"/>
      <x:c r="F39" s="6"/>
      <x:c r="G39" s="6"/>
      <x:c r="H39" s="6"/>
      <x:c r="I39" s="6"/>
      <x:c r="J39" s="6"/>
      <x:c r="K39" s="6"/>
      <x:c r="L39" s="6"/>
      <x:c r="M39" s="6"/>
      <x:c r="N39" s="6"/>
    </x:row>
    <x:row r="40" ht="15" hidden="0" customHeight="1">
      <x:c r="A40" s="6"/>
      <x:c r="B40" s="6"/>
      <x:c r="C40" s="6"/>
      <x:c r="D40" s="6"/>
      <x:c r="E40" s="6"/>
      <x:c r="F40" s="6"/>
      <x:c r="G40" s="6"/>
      <x:c r="H40" s="6"/>
      <x:c r="I40" s="6"/>
      <x:c r="J40" s="6"/>
      <x:c r="K40" s="6"/>
      <x:c r="L40" s="6"/>
      <x:c r="M40" s="6"/>
      <x:c r="N40" s="6"/>
    </x:row>
    <x:row r="41" ht="15" hidden="0" customHeight="1">
      <x:c r="A41" s="6"/>
      <x:c r="B41" s="6"/>
      <x:c r="C41" s="6"/>
      <x:c r="D41" s="6"/>
      <x:c r="E41" s="6"/>
      <x:c r="F41" s="6"/>
      <x:c r="G41" s="6"/>
      <x:c r="H41" s="6"/>
      <x:c r="I41" s="6"/>
      <x:c r="J41" s="6"/>
      <x:c r="K41" s="6"/>
      <x:c r="L41" s="6"/>
      <x:c r="M41" s="6"/>
      <x:c r="N41" s="6"/>
    </x:row>
    <x:row r="42" ht="15" hidden="0" customHeight="1">
      <x:c r="A42" s="6"/>
      <x:c r="B42" s="6"/>
      <x:c r="C42" s="6"/>
      <x:c r="D42" s="6"/>
      <x:c r="E42" s="6"/>
      <x:c r="F42" s="6"/>
      <x:c r="G42" s="6"/>
      <x:c r="H42" s="6"/>
      <x:c r="I42" s="6"/>
      <x:c r="J42" s="6"/>
      <x:c r="K42" s="6"/>
      <x:c r="L42" s="6"/>
      <x:c r="M42" s="6"/>
      <x:c r="N42" s="6"/>
    </x:row>
    <x:row r="43" ht="15" hidden="0" customHeight="1">
      <x:c r="A43" s="6"/>
      <x:c r="B43" s="6"/>
      <x:c r="C43" s="6"/>
      <x:c r="D43" s="6"/>
      <x:c r="E43" s="6"/>
      <x:c r="F43" s="6"/>
      <x:c r="G43" s="6"/>
      <x:c r="H43" s="6"/>
      <x:c r="I43" s="6"/>
      <x:c r="J43" s="6"/>
      <x:c r="K43" s="6"/>
      <x:c r="L43" s="6"/>
      <x:c r="M43" s="6"/>
      <x:c r="N43" s="6"/>
    </x:row>
    <x:row r="44" ht="15" hidden="0" customHeight="1">
      <x:c r="A44" s="6"/>
      <x:c r="B44" s="6"/>
      <x:c r="C44" s="6"/>
      <x:c r="D44" s="6"/>
      <x:c r="E44" s="6"/>
      <x:c r="F44" s="6"/>
      <x:c r="G44" s="6"/>
      <x:c r="H44" s="6"/>
      <x:c r="I44" s="6"/>
      <x:c r="J44" s="6"/>
      <x:c r="K44" s="6"/>
      <x:c r="L44" s="6"/>
      <x:c r="M44" s="6"/>
      <x:c r="N44" s="6"/>
    </x:row>
    <x:row r="45" ht="15" hidden="0" customHeight="1">
      <x:c r="A45" s="6"/>
      <x:c r="B45" s="6"/>
      <x:c r="C45" s="6"/>
      <x:c r="D45" s="6"/>
      <x:c r="E45" s="6"/>
      <x:c r="F45" s="6"/>
      <x:c r="G45" s="6"/>
      <x:c r="H45" s="6"/>
      <x:c r="I45" s="6"/>
      <x:c r="J45" s="6"/>
      <x:c r="K45" s="6"/>
      <x:c r="L45" s="6"/>
      <x:c r="M45" s="6"/>
      <x:c r="N45" s="6"/>
    </x:row>
    <x:row r="46" ht="15" hidden="0" customHeight="1">
      <x:c r="A46" s="6"/>
      <x:c r="B46" s="6"/>
      <x:c r="C46" s="6"/>
      <x:c r="D46" s="6"/>
      <x:c r="E46" s="6"/>
      <x:c r="F46" s="6"/>
      <x:c r="G46" s="6"/>
      <x:c r="H46" s="6"/>
      <x:c r="I46" s="6"/>
      <x:c r="J46" s="6"/>
      <x:c r="K46" s="6"/>
      <x:c r="L46" s="6"/>
      <x:c r="M46" s="6"/>
      <x:c r="N46" s="6"/>
    </x:row>
    <x:row r="47" ht="15" hidden="0" customHeight="1">
      <x:c r="A47" s="6"/>
      <x:c r="B47" s="6"/>
      <x:c r="C47" s="6"/>
      <x:c r="D47" s="6"/>
      <x:c r="E47" s="6"/>
      <x:c r="F47" s="6"/>
      <x:c r="G47" s="6"/>
      <x:c r="H47" s="6"/>
      <x:c r="I47" s="6"/>
      <x:c r="J47" s="6"/>
      <x:c r="K47" s="6"/>
      <x:c r="L47" s="6"/>
      <x:c r="M47" s="6"/>
      <x:c r="N47" s="6"/>
    </x:row>
    <x:row r="48" ht="15" hidden="0" customHeight="1">
      <x:c r="A48" s="6"/>
      <x:c r="B48" s="6"/>
      <x:c r="C48" s="6"/>
      <x:c r="D48" s="6"/>
      <x:c r="E48" s="6"/>
      <x:c r="F48" s="6"/>
      <x:c r="G48" s="6"/>
      <x:c r="H48" s="6"/>
      <x:c r="I48" s="6"/>
      <x:c r="J48" s="6"/>
      <x:c r="K48" s="6"/>
      <x:c r="L48" s="6"/>
      <x:c r="M48" s="6"/>
      <x:c r="N48" s="6"/>
    </x:row>
    <x:row r="49" ht="15" hidden="0" customHeight="1">
      <x:c r="A49" s="6"/>
      <x:c r="B49" s="6"/>
      <x:c r="C49" s="6"/>
      <x:c r="D49" s="6"/>
      <x:c r="E49" s="6"/>
      <x:c r="F49" s="6"/>
      <x:c r="G49" s="6"/>
      <x:c r="H49" s="6"/>
      <x:c r="I49" s="6"/>
      <x:c r="J49" s="6"/>
      <x:c r="K49" s="6"/>
      <x:c r="L49" s="6"/>
      <x:c r="M49" s="6"/>
      <x:c r="N49" s="6"/>
    </x:row>
    <x:row r="50" ht="15" hidden="0" customHeight="1">
      <x:c r="A50" s="6"/>
      <x:c r="B50" s="6"/>
      <x:c r="C50" s="6"/>
      <x:c r="D50" s="6"/>
      <x:c r="E50" s="6"/>
      <x:c r="F50" s="6"/>
      <x:c r="G50" s="6"/>
      <x:c r="H50" s="6"/>
      <x:c r="I50" s="6"/>
      <x:c r="J50" s="6"/>
      <x:c r="K50" s="6"/>
      <x:c r="L50" s="6"/>
      <x:c r="M50" s="6"/>
      <x:c r="N50" s="6"/>
    </x:row>
    <x:row r="51" ht="15" hidden="0" customHeight="1">
      <x:c r="A51" s="6"/>
      <x:c r="B51" s="6"/>
      <x:c r="C51" s="6"/>
      <x:c r="D51" s="6"/>
      <x:c r="E51" s="6"/>
      <x:c r="F51" s="6"/>
      <x:c r="G51" s="6"/>
      <x:c r="H51" s="6"/>
      <x:c r="I51" s="6"/>
      <x:c r="J51" s="6"/>
      <x:c r="K51" s="6"/>
      <x:c r="L51" s="6"/>
      <x:c r="M51" s="6"/>
      <x:c r="N51" s="6"/>
    </x:row>
    <x:row r="52" ht="15" hidden="0" customHeight="1">
      <x:c r="A52" s="6"/>
      <x:c r="B52" s="6"/>
      <x:c r="C52" s="6"/>
      <x:c r="D52" s="6"/>
      <x:c r="E52" s="6"/>
      <x:c r="F52" s="6"/>
      <x:c r="G52" s="6"/>
      <x:c r="H52" s="6"/>
      <x:c r="I52" s="6"/>
      <x:c r="J52" s="6"/>
      <x:c r="K52" s="6"/>
      <x:c r="L52" s="6"/>
      <x:c r="M52" s="6"/>
      <x:c r="N52" s="6"/>
    </x:row>
    <x:row r="53" ht="15" hidden="0" customHeight="1">
      <x:c r="A53" s="6"/>
      <x:c r="B53" s="6"/>
      <x:c r="C53" s="6"/>
      <x:c r="D53" s="6"/>
      <x:c r="E53" s="6"/>
      <x:c r="F53" s="6"/>
      <x:c r="G53" s="6"/>
      <x:c r="H53" s="6"/>
      <x:c r="I53" s="6"/>
      <x:c r="J53" s="6"/>
      <x:c r="K53" s="6"/>
      <x:c r="L53" s="6"/>
      <x:c r="M53" s="6"/>
      <x:c r="N53" s="6"/>
    </x:row>
    <x:row r="54" ht="15" hidden="0" customHeight="1">
      <x:c r="A54" s="6"/>
      <x:c r="B54" s="6"/>
      <x:c r="C54" s="6"/>
      <x:c r="D54" s="6"/>
      <x:c r="E54" s="6"/>
      <x:c r="F54" s="6"/>
      <x:c r="G54" s="6"/>
      <x:c r="H54" s="6"/>
      <x:c r="I54" s="6"/>
      <x:c r="J54" s="6"/>
      <x:c r="K54" s="6"/>
      <x:c r="L54" s="6"/>
      <x:c r="M54" s="6"/>
      <x:c r="N54" s="6"/>
    </x:row>
    <x:row r="55" ht="15" hidden="0" customHeight="1">
      <x:c r="A55" s="6"/>
      <x:c r="B55" s="6"/>
      <x:c r="C55" s="6"/>
      <x:c r="D55" s="6"/>
      <x:c r="E55" s="6"/>
      <x:c r="F55" s="6"/>
      <x:c r="G55" s="6"/>
      <x:c r="H55" s="6"/>
      <x:c r="I55" s="6"/>
      <x:c r="J55" s="6"/>
      <x:c r="K55" s="6"/>
      <x:c r="L55" s="6"/>
      <x:c r="M55" s="6"/>
      <x:c r="N55" s="6"/>
    </x:row>
    <x:row r="56" ht="15" hidden="0" customHeight="1">
      <x:c r="A56" s="6"/>
      <x:c r="B56" s="6"/>
      <x:c r="C56" s="6"/>
      <x:c r="D56" s="6"/>
      <x:c r="E56" s="6"/>
      <x:c r="F56" s="6"/>
      <x:c r="G56" s="6"/>
      <x:c r="H56" s="6"/>
      <x:c r="I56" s="6"/>
      <x:c r="J56" s="6"/>
      <x:c r="K56" s="6"/>
      <x:c r="L56" s="6"/>
      <x:c r="M56" s="6"/>
      <x:c r="N56" s="6"/>
    </x:row>
    <x:row r="57" ht="15" hidden="0" customHeight="1">
      <x:c r="A57" s="6"/>
      <x:c r="B57" s="6"/>
      <x:c r="C57" s="6"/>
      <x:c r="D57" s="6"/>
      <x:c r="E57" s="6"/>
      <x:c r="F57" s="6"/>
      <x:c r="G57" s="6"/>
      <x:c r="H57" s="6"/>
      <x:c r="I57" s="6"/>
      <x:c r="J57" s="6"/>
      <x:c r="K57" s="6"/>
      <x:c r="L57" s="6"/>
      <x:c r="M57" s="6"/>
      <x:c r="N57" s="6"/>
    </x:row>
    <x:row r="58" ht="15" hidden="0" customHeight="1">
      <x:c r="A58" s="6"/>
      <x:c r="B58" s="6"/>
      <x:c r="C58" s="6"/>
      <x:c r="D58" s="6"/>
      <x:c r="E58" s="6"/>
      <x:c r="F58" s="6"/>
      <x:c r="G58" s="6"/>
      <x:c r="H58" s="6"/>
      <x:c r="I58" s="6"/>
      <x:c r="J58" s="6"/>
      <x:c r="K58" s="6"/>
      <x:c r="L58" s="6"/>
      <x:c r="M58" s="6"/>
      <x:c r="N58" s="6"/>
    </x:row>
    <x:row r="59" ht="15" hidden="0" customHeight="1">
      <x:c r="A59" s="6"/>
      <x:c r="B59" s="6"/>
      <x:c r="C59" s="6"/>
      <x:c r="D59" s="6"/>
      <x:c r="E59" s="6"/>
      <x:c r="F59" s="6"/>
      <x:c r="G59" s="6"/>
      <x:c r="H59" s="6"/>
      <x:c r="I59" s="6"/>
      <x:c r="J59" s="6"/>
      <x:c r="K59" s="6"/>
      <x:c r="L59" s="6"/>
      <x:c r="M59" s="6"/>
      <x:c r="N59" s="6"/>
    </x:row>
    <x:row r="60" ht="15" hidden="0" customHeight="1">
      <x:c r="A60" s="6"/>
      <x:c r="B60" s="6"/>
      <x:c r="C60" s="6"/>
      <x:c r="D60" s="6"/>
      <x:c r="E60" s="6"/>
      <x:c r="F60" s="6"/>
      <x:c r="G60" s="6"/>
      <x:c r="H60" s="6"/>
      <x:c r="I60" s="6"/>
      <x:c r="J60" s="6"/>
      <x:c r="K60" s="6"/>
      <x:c r="L60" s="6"/>
      <x:c r="M60" s="6"/>
      <x:c r="N60" s="6"/>
    </x:row>
    <x:row r="61" ht="15" hidden="0" customHeight="1">
      <x:c r="A61" s="6"/>
      <x:c r="B61" s="6"/>
      <x:c r="C61" s="6"/>
      <x:c r="D61" s="6"/>
      <x:c r="E61" s="6"/>
      <x:c r="F61" s="6"/>
      <x:c r="G61" s="6"/>
      <x:c r="H61" s="6"/>
      <x:c r="I61" s="6"/>
      <x:c r="J61" s="6"/>
      <x:c r="K61" s="6"/>
      <x:c r="L61" s="6"/>
      <x:c r="M61" s="6"/>
      <x:c r="N61" s="6"/>
    </x:row>
    <x:row r="62" ht="15" hidden="0" customHeight="1">
      <x:c r="A62" s="6"/>
      <x:c r="B62" s="6"/>
      <x:c r="C62" s="6"/>
      <x:c r="D62" s="6"/>
      <x:c r="E62" s="6"/>
      <x:c r="F62" s="6"/>
      <x:c r="G62" s="6"/>
      <x:c r="H62" s="6"/>
      <x:c r="I62" s="6"/>
      <x:c r="J62" s="6"/>
      <x:c r="K62" s="6"/>
      <x:c r="L62" s="6"/>
      <x:c r="M62" s="6"/>
      <x:c r="N62" s="6"/>
    </x:row>
    <x:row r="63" ht="15" hidden="0" customHeight="1">
      <x:c r="A63" s="6"/>
      <x:c r="B63" s="6"/>
      <x:c r="C63" s="6"/>
      <x:c r="D63" s="6"/>
      <x:c r="E63" s="6"/>
      <x:c r="F63" s="6"/>
      <x:c r="G63" s="6"/>
      <x:c r="H63" s="6"/>
      <x:c r="I63" s="6"/>
      <x:c r="J63" s="6"/>
      <x:c r="K63" s="6"/>
      <x:c r="L63" s="6"/>
      <x:c r="M63" s="6"/>
      <x:c r="N63" s="6"/>
    </x:row>
    <x:row r="64" ht="15" hidden="0" customHeight="1">
      <x:c r="A64" s="6"/>
      <x:c r="B64" s="6"/>
      <x:c r="C64" s="6"/>
      <x:c r="D64" s="6"/>
      <x:c r="E64" s="6"/>
      <x:c r="F64" s="6"/>
      <x:c r="G64" s="6"/>
      <x:c r="H64" s="6"/>
      <x:c r="I64" s="6"/>
      <x:c r="J64" s="6"/>
      <x:c r="K64" s="6"/>
      <x:c r="L64" s="6"/>
      <x:c r="M64" s="6"/>
      <x:c r="N64" s="6"/>
    </x:row>
    <x:row r="65" ht="15" hidden="0" customHeight="1">
      <x:c r="A65" s="6"/>
      <x:c r="B65" s="6"/>
      <x:c r="C65" s="6"/>
      <x:c r="D65" s="6"/>
      <x:c r="E65" s="6"/>
      <x:c r="F65" s="6"/>
      <x:c r="G65" s="6"/>
      <x:c r="H65" s="6"/>
      <x:c r="I65" s="6"/>
      <x:c r="J65" s="6"/>
      <x:c r="K65" s="6"/>
      <x:c r="L65" s="6"/>
      <x:c r="M65" s="6"/>
      <x:c r="N65" s="6"/>
    </x:row>
    <x:row r="66" ht="15" hidden="0" customHeight="1">
      <x:c r="A66" s="6"/>
      <x:c r="B66" s="6"/>
      <x:c r="C66" s="6"/>
      <x:c r="D66" s="6"/>
      <x:c r="E66" s="6"/>
      <x:c r="F66" s="6"/>
      <x:c r="G66" s="6"/>
      <x:c r="H66" s="6"/>
      <x:c r="I66" s="6"/>
      <x:c r="J66" s="6"/>
      <x:c r="K66" s="6"/>
      <x:c r="L66" s="6"/>
      <x:c r="M66" s="6"/>
      <x:c r="N66" s="6"/>
    </x:row>
    <x:row r="67" ht="15" hidden="0" customHeight="1">
      <x:c r="A67" s="6"/>
      <x:c r="B67" s="6"/>
      <x:c r="C67" s="6"/>
      <x:c r="D67" s="6"/>
      <x:c r="E67" s="6"/>
      <x:c r="F67" s="6"/>
      <x:c r="G67" s="6"/>
      <x:c r="H67" s="6"/>
      <x:c r="I67" s="6"/>
      <x:c r="J67" s="6"/>
      <x:c r="K67" s="6"/>
      <x:c r="L67" s="6"/>
      <x:c r="M67" s="6"/>
      <x:c r="N67" s="6"/>
    </x:row>
    <x:row r="68" ht="15" hidden="0" customHeight="1">
      <x:c r="A68" s="6"/>
      <x:c r="B68" s="6"/>
      <x:c r="C68" s="6"/>
      <x:c r="D68" s="6"/>
      <x:c r="E68" s="6"/>
      <x:c r="F68" s="6"/>
      <x:c r="G68" s="6"/>
      <x:c r="H68" s="6"/>
      <x:c r="I68" s="6"/>
      <x:c r="J68" s="6"/>
      <x:c r="K68" s="6"/>
      <x:c r="L68" s="6"/>
      <x:c r="M68" s="6"/>
      <x:c r="N68" s="6"/>
    </x:row>
    <x:row r="69" ht="15" hidden="0" customHeight="1">
      <x:c r="A69" s="6"/>
      <x:c r="B69" s="6"/>
      <x:c r="C69" s="6"/>
      <x:c r="D69" s="6"/>
      <x:c r="E69" s="6"/>
      <x:c r="F69" s="6"/>
      <x:c r="G69" s="6"/>
      <x:c r="H69" s="6"/>
      <x:c r="I69" s="6"/>
      <x:c r="J69" s="6"/>
      <x:c r="K69" s="6"/>
      <x:c r="L69" s="6"/>
      <x:c r="M69" s="6"/>
      <x:c r="N69" s="6"/>
    </x:row>
    <x:row r="70" ht="15" hidden="0" customHeight="1">
      <x:c r="A70" s="6"/>
      <x:c r="B70" s="6"/>
      <x:c r="C70" s="6"/>
      <x:c r="D70" s="6"/>
      <x:c r="E70" s="6"/>
      <x:c r="F70" s="6"/>
      <x:c r="G70" s="6"/>
      <x:c r="H70" s="6"/>
      <x:c r="I70" s="6"/>
      <x:c r="J70" s="6"/>
      <x:c r="K70" s="6"/>
      <x:c r="L70" s="6"/>
      <x:c r="M70" s="6"/>
      <x:c r="N70" s="6"/>
    </x:row>
    <x:row r="71" ht="15" hidden="0" customHeight="1">
      <x:c r="A71" s="6"/>
      <x:c r="B71" s="6"/>
      <x:c r="C71" s="6"/>
      <x:c r="D71" s="6"/>
      <x:c r="E71" s="6"/>
      <x:c r="F71" s="6"/>
      <x:c r="G71" s="6"/>
      <x:c r="H71" s="6"/>
      <x:c r="I71" s="6"/>
      <x:c r="J71" s="6"/>
      <x:c r="K71" s="6"/>
      <x:c r="L71" s="6"/>
      <x:c r="M71" s="6"/>
      <x:c r="N71" s="6"/>
    </x:row>
    <x:row r="72" ht="15" hidden="0" customHeight="1">
      <x:c r="A72" s="6"/>
      <x:c r="B72" s="6"/>
      <x:c r="C72" s="6"/>
      <x:c r="D72" s="6"/>
      <x:c r="E72" s="6"/>
      <x:c r="F72" s="6"/>
      <x:c r="G72" s="6"/>
      <x:c r="H72" s="6"/>
      <x:c r="I72" s="6"/>
      <x:c r="J72" s="6"/>
      <x:c r="K72" s="6"/>
      <x:c r="L72" s="6"/>
      <x:c r="M72" s="6"/>
      <x:c r="N72" s="6"/>
    </x:row>
    <x:row r="73" ht="15" hidden="0" customHeight="1">
      <x:c r="A73" s="6"/>
      <x:c r="B73" s="6"/>
      <x:c r="C73" s="6"/>
      <x:c r="D73" s="6"/>
      <x:c r="E73" s="6"/>
      <x:c r="F73" s="6"/>
      <x:c r="G73" s="6"/>
      <x:c r="H73" s="6"/>
      <x:c r="I73" s="6"/>
      <x:c r="J73" s="6"/>
      <x:c r="K73" s="6"/>
      <x:c r="L73" s="6"/>
      <x:c r="M73" s="6"/>
      <x:c r="N73" s="6"/>
    </x:row>
    <x:row r="74" ht="15" hidden="0" customHeight="1">
      <x:c r="A74" s="6"/>
      <x:c r="B74" s="6"/>
      <x:c r="C74" s="6"/>
      <x:c r="D74" s="6"/>
      <x:c r="E74" s="6"/>
      <x:c r="F74" s="6"/>
      <x:c r="G74" s="6"/>
      <x:c r="H74" s="6"/>
      <x:c r="I74" s="6"/>
      <x:c r="J74" s="6"/>
      <x:c r="K74" s="6"/>
      <x:c r="L74" s="6"/>
      <x:c r="M74" s="6"/>
      <x:c r="N74" s="6"/>
    </x:row>
    <x:row r="75" ht="15" hidden="0" customHeight="1">
      <x:c r="A75" s="6"/>
      <x:c r="B75" s="6"/>
      <x:c r="C75" s="6"/>
      <x:c r="D75" s="6"/>
      <x:c r="E75" s="6"/>
      <x:c r="F75" s="6"/>
      <x:c r="G75" s="6"/>
      <x:c r="H75" s="6"/>
      <x:c r="I75" s="6"/>
      <x:c r="J75" s="6"/>
      <x:c r="K75" s="6"/>
      <x:c r="L75" s="6"/>
      <x:c r="M75" s="6"/>
      <x:c r="N75" s="6"/>
    </x:row>
    <x:row r="76" ht="15" hidden="0" customHeight="1">
      <x:c r="A76" s="6"/>
      <x:c r="B76" s="6"/>
      <x:c r="C76" s="6"/>
      <x:c r="D76" s="6"/>
      <x:c r="E76" s="6"/>
      <x:c r="F76" s="6"/>
      <x:c r="G76" s="6"/>
      <x:c r="H76" s="6"/>
      <x:c r="I76" s="6"/>
      <x:c r="J76" s="6"/>
      <x:c r="K76" s="6"/>
      <x:c r="L76" s="6"/>
      <x:c r="M76" s="6"/>
      <x:c r="N76" s="6"/>
    </x:row>
    <x:row r="77" ht="15" hidden="0" customHeight="1">
      <x:c r="A77" s="6"/>
      <x:c r="B77" s="6"/>
      <x:c r="C77" s="6"/>
      <x:c r="D77" s="6"/>
      <x:c r="E77" s="6"/>
      <x:c r="F77" s="6"/>
      <x:c r="G77" s="6"/>
      <x:c r="H77" s="6"/>
      <x:c r="I77" s="6"/>
      <x:c r="J77" s="6"/>
      <x:c r="K77" s="6"/>
      <x:c r="L77" s="6"/>
      <x:c r="M77" s="6"/>
      <x:c r="N77" s="6"/>
    </x:row>
    <x:row r="78" ht="15" hidden="0" customHeight="1">
      <x:c r="A78" s="6"/>
      <x:c r="B78" s="6"/>
      <x:c r="C78" s="6"/>
      <x:c r="D78" s="6"/>
      <x:c r="E78" s="6"/>
      <x:c r="F78" s="6"/>
      <x:c r="G78" s="6"/>
      <x:c r="H78" s="6"/>
      <x:c r="I78" s="6"/>
      <x:c r="J78" s="6"/>
      <x:c r="K78" s="6"/>
      <x:c r="L78" s="6"/>
      <x:c r="M78" s="6"/>
      <x:c r="N78" s="6"/>
    </x:row>
    <x:row r="79" ht="15" hidden="0" customHeight="1">
      <x:c r="A79" s="6"/>
      <x:c r="B79" s="6"/>
      <x:c r="C79" s="6"/>
      <x:c r="D79" s="6"/>
      <x:c r="E79" s="6"/>
      <x:c r="F79" s="6"/>
      <x:c r="G79" s="6"/>
      <x:c r="H79" s="6"/>
      <x:c r="I79" s="6"/>
      <x:c r="J79" s="6"/>
      <x:c r="K79" s="6"/>
      <x:c r="L79" s="6"/>
      <x:c r="M79" s="6"/>
      <x:c r="N79" s="6"/>
    </x:row>
    <x:row r="80" ht="15" hidden="0" customHeight="1">
      <x:c r="A80" s="6"/>
      <x:c r="B80" s="6"/>
      <x:c r="C80" s="6"/>
      <x:c r="D80" s="6"/>
      <x:c r="E80" s="6"/>
      <x:c r="F80" s="6"/>
      <x:c r="G80" s="6"/>
      <x:c r="H80" s="6"/>
      <x:c r="I80" s="6"/>
      <x:c r="J80" s="6"/>
      <x:c r="K80" s="6"/>
      <x:c r="L80" s="6"/>
      <x:c r="M80" s="6"/>
      <x:c r="N80" s="6"/>
    </x:row>
  </x:sheetData>
  <x:pageMargins left="0.7" right="0.7" top="0.75" bottom="0.75" header="0.3" footer="0.3"/>
  <x:tableParts count="1">
    <x:tablePart xmlns:r="http://schemas.openxmlformats.org/officeDocument/2006/relationships" r:id="R08ccf2b697564dcf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10" hidden="0" customWidth="1"/>
  </x:cols>
  <x:sheetData>
    <x:row r="1" ht="19.200000762939453" hidden="0" customHeight="1">
      <x:c r="A1" s="67" t="str">
        <x:v>Mode d'emploi</x:v>
      </x:c>
      <x:c r="B1" s="6"/>
      <x:c r="C1" s="6"/>
      <x:c r="D1" s="6"/>
      <x:c r="E1" s="6"/>
      <x:c r="F1" s="6"/>
      <x:c r="G1" s="6"/>
      <x:c r="H1" s="6"/>
      <x:c r="I1" s="6"/>
      <x:c r="J1" s="6"/>
      <x:c r="K1" s="6"/>
      <x:c r="L1" s="6"/>
      <x:c r="M1" s="6"/>
      <x:c r="N1" s="6"/>
    </x:row>
    <x:row r="2" ht="15" hidden="0" customHeight="1">
      <x:c r="A2" s="6" t="str">
        <x:v>1. Modifier les soldes, taux, paiements minimums et statuts dans l’onglet Debts.</x:v>
      </x:c>
      <x:c r="B2" s="6"/>
      <x:c r="C2" s="6"/>
      <x:c r="D2" s="6"/>
      <x:c r="E2" s="6"/>
      <x:c r="F2" s="6"/>
      <x:c r="G2" s="6"/>
      <x:c r="H2" s="6"/>
      <x:c r="I2" s="6"/>
      <x:c r="J2" s="6"/>
      <x:c r="K2" s="6"/>
      <x:c r="L2" s="6"/>
      <x:c r="M2" s="6"/>
      <x:c r="N2" s="6"/>
    </x:row>
    <x:row r="3" ht="15" hidden="0" customHeight="1">
      <x:c r="A3" s="6" t="str">
        <x:v>2. Modifier le revenu net mensuel, le budget disponible et le bonus annuel dans Scenarios.</x:v>
      </x:c>
      <x:c r="B3" s="6"/>
      <x:c r="C3" s="6"/>
      <x:c r="D3" s="6"/>
      <x:c r="E3" s="6"/>
      <x:c r="F3" s="6"/>
      <x:c r="G3" s="6"/>
      <x:c r="H3" s="6"/>
      <x:c r="I3" s="6"/>
      <x:c r="J3" s="6"/>
      <x:c r="K3" s="6"/>
      <x:c r="L3" s="6"/>
      <x:c r="M3" s="6"/>
      <x:c r="N3" s="6"/>
    </x:row>
    <x:row r="4" ht="15" hidden="0" customHeight="1">
      <x:c r="A4" s="6" t="str">
        <x:v>3. Le moteur Avalanche_Engine calcule la projection mensuelle sur 60 mois.</x:v>
      </x:c>
      <x:c r="B4" s="6"/>
      <x:c r="C4" s="6"/>
      <x:c r="D4" s="6"/>
      <x:c r="E4" s="6"/>
      <x:c r="F4" s="6"/>
      <x:c r="G4" s="6"/>
      <x:c r="H4" s="6"/>
      <x:c r="I4" s="6"/>
      <x:c r="J4" s="6"/>
      <x:c r="K4" s="6"/>
      <x:c r="L4" s="6"/>
      <x:c r="M4" s="6"/>
      <x:c r="N4" s="6"/>
    </x:row>
    <x:row r="5" ht="15" hidden="0" customHeight="1">
      <x:c r="A5" s="6" t="str">
        <x:v>4. Le Dashboard affiche les KPI, la heatmap, le comparatif et la projection visuelle.</x:v>
      </x:c>
      <x:c r="B5" s="6"/>
      <x:c r="C5" s="6"/>
      <x:c r="D5" s="6"/>
      <x:c r="E5" s="6"/>
      <x:c r="F5" s="6"/>
      <x:c r="G5" s="6"/>
      <x:c r="H5" s="6"/>
      <x:c r="I5" s="6"/>
      <x:c r="J5" s="6"/>
      <x:c r="K5" s="6"/>
      <x:c r="L5" s="6"/>
      <x:c r="M5" s="6"/>
      <x:c r="N5" s="6"/>
    </x:row>
    <x:row r="6" ht="15" hidden="0" customHeight="1">
      <x:c r="A6" s="6" t="str">
        <x:v>5. Les données sont fictives, en CAD, pensées pour un exemple canadien réaliste.</x:v>
      </x:c>
      <x:c r="B6" s="6"/>
      <x:c r="C6" s="6"/>
      <x:c r="D6" s="6"/>
      <x:c r="E6" s="6"/>
      <x:c r="F6" s="6"/>
      <x:c r="G6" s="6"/>
      <x:c r="H6" s="6"/>
      <x:c r="I6" s="6"/>
      <x:c r="J6" s="6"/>
      <x:c r="K6" s="6"/>
      <x:c r="L6" s="6"/>
      <x:c r="M6" s="6"/>
      <x:c r="N6" s="6"/>
    </x:row>
    <x:row r="7" ht="15" hidden="0" customHeight="1">
      <x:c r="A7" s="6" t="str">
        <x:v>6. Pour publier l’article, présenter ce fichier comme un outil de clarté financière, pas comme un simple tableau de dette.</x:v>
      </x:c>
      <x:c r="B7" s="6"/>
      <x:c r="C7" s="6"/>
      <x:c r="D7" s="6"/>
      <x:c r="E7" s="6"/>
      <x:c r="F7" s="6"/>
      <x:c r="G7" s="6"/>
      <x:c r="H7" s="6"/>
      <x:c r="I7" s="6"/>
      <x:c r="J7" s="6"/>
      <x:c r="K7" s="6"/>
      <x:c r="L7" s="6"/>
      <x:c r="M7" s="6"/>
      <x:c r="N7" s="6"/>
    </x:row>
    <x:row r="8" ht="15" hidden="0" customHeight="1">
      <x:c r="A8" s="6"/>
      <x:c r="B8" s="6"/>
      <x:c r="C8" s="6"/>
      <x:c r="D8" s="6"/>
      <x:c r="E8" s="6"/>
      <x:c r="F8" s="6"/>
      <x:c r="G8" s="6"/>
      <x:c r="H8" s="6"/>
      <x:c r="I8" s="6"/>
      <x:c r="J8" s="6"/>
      <x:c r="K8" s="6"/>
      <x:c r="L8" s="6"/>
      <x:c r="M8" s="6"/>
      <x:c r="N8" s="6"/>
    </x:row>
    <x:row r="9" ht="15" hidden="0" customHeight="1">
      <x:c r="A9" s="6"/>
      <x:c r="B9" s="6"/>
      <x:c r="C9" s="6"/>
      <x:c r="D9" s="6"/>
      <x:c r="E9" s="6"/>
      <x:c r="F9" s="6"/>
      <x:c r="G9" s="6"/>
      <x:c r="H9" s="6"/>
      <x:c r="I9" s="6"/>
      <x:c r="J9" s="6"/>
      <x:c r="K9" s="6"/>
      <x:c r="L9" s="6"/>
      <x:c r="M9" s="6"/>
      <x:c r="N9" s="6"/>
    </x:row>
    <x:row r="10" ht="15" hidden="0" customHeight="1">
      <x:c r="A10" s="6"/>
      <x:c r="B10" s="6"/>
      <x:c r="C10" s="6"/>
      <x:c r="D10" s="6"/>
      <x:c r="E10" s="6"/>
      <x:c r="F10" s="6"/>
      <x:c r="G10" s="6"/>
      <x:c r="H10" s="6"/>
      <x:c r="I10" s="6"/>
      <x:c r="J10" s="6"/>
      <x:c r="K10" s="6"/>
      <x:c r="L10" s="6"/>
      <x:c r="M10" s="6"/>
      <x:c r="N10" s="6"/>
    </x:row>
    <x:row r="11" ht="15" hidden="0" customHeight="1">
      <x:c r="A11" s="6"/>
      <x:c r="B11" s="6"/>
      <x:c r="C11" s="6"/>
      <x:c r="D11" s="6"/>
      <x:c r="E11" s="6"/>
      <x:c r="F11" s="6"/>
      <x:c r="G11" s="6"/>
      <x:c r="H11" s="6"/>
      <x:c r="I11" s="6"/>
      <x:c r="J11" s="6"/>
      <x:c r="K11" s="6"/>
      <x:c r="L11" s="6"/>
      <x:c r="M11" s="6"/>
      <x:c r="N11" s="6"/>
    </x:row>
    <x:row r="12" ht="15" hidden="0" customHeight="1">
      <x:c r="A12" s="6"/>
      <x:c r="B12" s="6"/>
      <x:c r="C12" s="6"/>
      <x:c r="D12" s="6"/>
      <x:c r="E12" s="6"/>
      <x:c r="F12" s="6"/>
      <x:c r="G12" s="6"/>
      <x:c r="H12" s="6"/>
      <x:c r="I12" s="6"/>
      <x:c r="J12" s="6"/>
      <x:c r="K12" s="6"/>
      <x:c r="L12" s="6"/>
      <x:c r="M12" s="6"/>
      <x:c r="N12" s="6"/>
    </x:row>
    <x:row r="13" ht="15" hidden="0" customHeight="1">
      <x:c r="A13" s="6"/>
      <x:c r="B13" s="6"/>
      <x:c r="C13" s="6"/>
      <x:c r="D13" s="6"/>
      <x:c r="E13" s="6"/>
      <x:c r="F13" s="6"/>
      <x:c r="G13" s="6"/>
      <x:c r="H13" s="6"/>
      <x:c r="I13" s="6"/>
      <x:c r="J13" s="6"/>
      <x:c r="K13" s="6"/>
      <x:c r="L13" s="6"/>
      <x:c r="M13" s="6"/>
      <x:c r="N13" s="6"/>
    </x:row>
    <x:row r="14" ht="15" hidden="0" customHeight="1">
      <x:c r="A14" s="6"/>
      <x:c r="B14" s="6"/>
      <x:c r="C14" s="6"/>
      <x:c r="D14" s="6"/>
      <x:c r="E14" s="6"/>
      <x:c r="F14" s="6"/>
      <x:c r="G14" s="6"/>
      <x:c r="H14" s="6"/>
      <x:c r="I14" s="6"/>
      <x:c r="J14" s="6"/>
      <x:c r="K14" s="6"/>
      <x:c r="L14" s="6"/>
      <x:c r="M14" s="6"/>
      <x:c r="N14" s="6"/>
    </x:row>
    <x:row r="15" ht="15" hidden="0" customHeight="1">
      <x:c r="A15" s="6"/>
      <x:c r="B15" s="6"/>
      <x:c r="C15" s="6"/>
      <x:c r="D15" s="6"/>
      <x:c r="E15" s="6"/>
      <x:c r="F15" s="6"/>
      <x:c r="G15" s="6"/>
      <x:c r="H15" s="6"/>
      <x:c r="I15" s="6"/>
      <x:c r="J15" s="6"/>
      <x:c r="K15" s="6"/>
      <x:c r="L15" s="6"/>
      <x:c r="M15" s="6"/>
      <x:c r="N15" s="6"/>
    </x:row>
    <x:row r="16" ht="15" hidden="0" customHeight="1">
      <x:c r="A16" s="6"/>
      <x:c r="B16" s="6"/>
      <x:c r="C16" s="6"/>
      <x:c r="D16" s="6"/>
      <x:c r="E16" s="6"/>
      <x:c r="F16" s="6"/>
      <x:c r="G16" s="6"/>
      <x:c r="H16" s="6"/>
      <x:c r="I16" s="6"/>
      <x:c r="J16" s="6"/>
      <x:c r="K16" s="6"/>
      <x:c r="L16" s="6"/>
      <x:c r="M16" s="6"/>
      <x:c r="N16" s="6"/>
    </x:row>
    <x:row r="17" ht="15" hidden="0" customHeight="1">
      <x:c r="A17" s="6"/>
      <x:c r="B17" s="6"/>
      <x:c r="C17" s="6"/>
      <x:c r="D17" s="6"/>
      <x:c r="E17" s="6"/>
      <x:c r="F17" s="6"/>
      <x:c r="G17" s="6"/>
      <x:c r="H17" s="6"/>
      <x:c r="I17" s="6"/>
      <x:c r="J17" s="6"/>
      <x:c r="K17" s="6"/>
      <x:c r="L17" s="6"/>
      <x:c r="M17" s="6"/>
      <x:c r="N17" s="6"/>
    </x:row>
    <x:row r="18" ht="15" hidden="0" customHeight="1">
      <x:c r="A18" s="6"/>
      <x:c r="B18" s="6"/>
      <x:c r="C18" s="6"/>
      <x:c r="D18" s="6"/>
      <x:c r="E18" s="6"/>
      <x:c r="F18" s="6"/>
      <x:c r="G18" s="6"/>
      <x:c r="H18" s="6"/>
      <x:c r="I18" s="6"/>
      <x:c r="J18" s="6"/>
      <x:c r="K18" s="6"/>
      <x:c r="L18" s="6"/>
      <x:c r="M18" s="6"/>
      <x:c r="N18" s="6"/>
    </x:row>
    <x:row r="19" ht="15" hidden="0" customHeight="1">
      <x:c r="A19" s="6"/>
      <x:c r="B19" s="6"/>
      <x:c r="C19" s="6"/>
      <x:c r="D19" s="6"/>
      <x:c r="E19" s="6"/>
      <x:c r="F19" s="6"/>
      <x:c r="G19" s="6"/>
      <x:c r="H19" s="6"/>
      <x:c r="I19" s="6"/>
      <x:c r="J19" s="6"/>
      <x:c r="K19" s="6"/>
      <x:c r="L19" s="6"/>
      <x:c r="M19" s="6"/>
      <x:c r="N19" s="6"/>
    </x:row>
    <x:row r="20" ht="15" hidden="0" customHeight="1">
      <x:c r="A20" s="6"/>
      <x:c r="B20" s="6"/>
      <x:c r="C20" s="6"/>
      <x:c r="D20" s="6"/>
      <x:c r="E20" s="6"/>
      <x:c r="F20" s="6"/>
      <x:c r="G20" s="6"/>
      <x:c r="H20" s="6"/>
      <x:c r="I20" s="6"/>
      <x:c r="J20" s="6"/>
      <x:c r="K20" s="6"/>
      <x:c r="L20" s="6"/>
      <x:c r="M20" s="6"/>
      <x:c r="N20" s="6"/>
    </x:row>
    <x:row r="21" ht="15" hidden="0" customHeight="1">
      <x:c r="A21" s="6"/>
      <x:c r="B21" s="6"/>
      <x:c r="C21" s="6"/>
      <x:c r="D21" s="6"/>
      <x:c r="E21" s="6"/>
      <x:c r="F21" s="6"/>
      <x:c r="G21" s="6"/>
      <x:c r="H21" s="6"/>
      <x:c r="I21" s="6"/>
      <x:c r="J21" s="6"/>
      <x:c r="K21" s="6"/>
      <x:c r="L21" s="6"/>
      <x:c r="M21" s="6"/>
      <x:c r="N21" s="6"/>
    </x:row>
    <x:row r="22" ht="15" hidden="0" customHeight="1">
      <x:c r="A22" s="6"/>
      <x:c r="B22" s="6"/>
      <x:c r="C22" s="6"/>
      <x:c r="D22" s="6"/>
      <x:c r="E22" s="6"/>
      <x:c r="F22" s="6"/>
      <x:c r="G22" s="6"/>
      <x:c r="H22" s="6"/>
      <x:c r="I22" s="6"/>
      <x:c r="J22" s="6"/>
      <x:c r="K22" s="6"/>
      <x:c r="L22" s="6"/>
      <x:c r="M22" s="6"/>
      <x:c r="N22" s="6"/>
    </x:row>
    <x:row r="23" ht="15" hidden="0" customHeight="1">
      <x:c r="A23" s="6"/>
      <x:c r="B23" s="6"/>
      <x:c r="C23" s="6"/>
      <x:c r="D23" s="6"/>
      <x:c r="E23" s="6"/>
      <x:c r="F23" s="6"/>
      <x:c r="G23" s="6"/>
      <x:c r="H23" s="6"/>
      <x:c r="I23" s="6"/>
      <x:c r="J23" s="6"/>
      <x:c r="K23" s="6"/>
      <x:c r="L23" s="6"/>
      <x:c r="M23" s="6"/>
      <x:c r="N23" s="6"/>
    </x:row>
    <x:row r="24" ht="15" hidden="0" customHeight="1">
      <x:c r="A24" s="6"/>
      <x:c r="B24" s="6"/>
      <x:c r="C24" s="6"/>
      <x:c r="D24" s="6"/>
      <x:c r="E24" s="6"/>
      <x:c r="F24" s="6"/>
      <x:c r="G24" s="6"/>
      <x:c r="H24" s="6"/>
      <x:c r="I24" s="6"/>
      <x:c r="J24" s="6"/>
      <x:c r="K24" s="6"/>
      <x:c r="L24" s="6"/>
      <x:c r="M24" s="6"/>
      <x:c r="N24" s="6"/>
    </x:row>
    <x:row r="25" ht="15" hidden="0" customHeight="1">
      <x:c r="A25" s="6"/>
      <x:c r="B25" s="6"/>
      <x:c r="C25" s="6"/>
      <x:c r="D25" s="6"/>
      <x:c r="E25" s="6"/>
      <x:c r="F25" s="6"/>
      <x:c r="G25" s="6"/>
      <x:c r="H25" s="6"/>
      <x:c r="I25" s="6"/>
      <x:c r="J25" s="6"/>
      <x:c r="K25" s="6"/>
      <x:c r="L25" s="6"/>
      <x:c r="M25" s="6"/>
      <x:c r="N25" s="6"/>
    </x:row>
    <x:row r="26" ht="15" hidden="0" customHeight="1">
      <x:c r="A26" s="6"/>
      <x:c r="B26" s="6"/>
      <x:c r="C26" s="6"/>
      <x:c r="D26" s="6"/>
      <x:c r="E26" s="6"/>
      <x:c r="F26" s="6"/>
      <x:c r="G26" s="6"/>
      <x:c r="H26" s="6"/>
      <x:c r="I26" s="6"/>
      <x:c r="J26" s="6"/>
      <x:c r="K26" s="6"/>
      <x:c r="L26" s="6"/>
      <x:c r="M26" s="6"/>
      <x:c r="N26" s="6"/>
    </x:row>
    <x:row r="27" ht="15" hidden="0" customHeight="1">
      <x:c r="A27" s="6"/>
      <x:c r="B27" s="6"/>
      <x:c r="C27" s="6"/>
      <x:c r="D27" s="6"/>
      <x:c r="E27" s="6"/>
      <x:c r="F27" s="6"/>
      <x:c r="G27" s="6"/>
      <x:c r="H27" s="6"/>
      <x:c r="I27" s="6"/>
      <x:c r="J27" s="6"/>
      <x:c r="K27" s="6"/>
      <x:c r="L27" s="6"/>
      <x:c r="M27" s="6"/>
      <x:c r="N27" s="6"/>
    </x:row>
    <x:row r="28" ht="15" hidden="0" customHeight="1">
      <x:c r="A28" s="6"/>
      <x:c r="B28" s="6"/>
      <x:c r="C28" s="6"/>
      <x:c r="D28" s="6"/>
      <x:c r="E28" s="6"/>
      <x:c r="F28" s="6"/>
      <x:c r="G28" s="6"/>
      <x:c r="H28" s="6"/>
      <x:c r="I28" s="6"/>
      <x:c r="J28" s="6"/>
      <x:c r="K28" s="6"/>
      <x:c r="L28" s="6"/>
      <x:c r="M28" s="6"/>
      <x:c r="N28" s="6"/>
    </x:row>
    <x:row r="29" ht="15" hidden="0" customHeight="1">
      <x:c r="A29" s="6"/>
      <x:c r="B29" s="6"/>
      <x:c r="C29" s="6"/>
      <x:c r="D29" s="6"/>
      <x:c r="E29" s="6"/>
      <x:c r="F29" s="6"/>
      <x:c r="G29" s="6"/>
      <x:c r="H29" s="6"/>
      <x:c r="I29" s="6"/>
      <x:c r="J29" s="6"/>
      <x:c r="K29" s="6"/>
      <x:c r="L29" s="6"/>
      <x:c r="M29" s="6"/>
      <x:c r="N29" s="6"/>
    </x:row>
    <x:row r="30" ht="15" hidden="0" customHeight="1">
      <x:c r="A30" s="6"/>
      <x:c r="B30" s="6"/>
      <x:c r="C30" s="6"/>
      <x:c r="D30" s="6"/>
      <x:c r="E30" s="6"/>
      <x:c r="F30" s="6"/>
      <x:c r="G30" s="6"/>
      <x:c r="H30" s="6"/>
      <x:c r="I30" s="6"/>
      <x:c r="J30" s="6"/>
      <x:c r="K30" s="6"/>
      <x:c r="L30" s="6"/>
      <x:c r="M30" s="6"/>
      <x:c r="N30" s="6"/>
    </x:row>
    <x:row r="31" ht="15" hidden="0" customHeight="1">
      <x:c r="A31" s="6"/>
      <x:c r="B31" s="6"/>
      <x:c r="C31" s="6"/>
      <x:c r="D31" s="6"/>
      <x:c r="E31" s="6"/>
      <x:c r="F31" s="6"/>
      <x:c r="G31" s="6"/>
      <x:c r="H31" s="6"/>
      <x:c r="I31" s="6"/>
      <x:c r="J31" s="6"/>
      <x:c r="K31" s="6"/>
      <x:c r="L31" s="6"/>
      <x:c r="M31" s="6"/>
      <x:c r="N31" s="6"/>
    </x:row>
    <x:row r="32" ht="15" hidden="0" customHeight="1">
      <x:c r="A32" s="6"/>
      <x:c r="B32" s="6"/>
      <x:c r="C32" s="6"/>
      <x:c r="D32" s="6"/>
      <x:c r="E32" s="6"/>
      <x:c r="F32" s="6"/>
      <x:c r="G32" s="6"/>
      <x:c r="H32" s="6"/>
      <x:c r="I32" s="6"/>
      <x:c r="J32" s="6"/>
      <x:c r="K32" s="6"/>
      <x:c r="L32" s="6"/>
      <x:c r="M32" s="6"/>
      <x:c r="N32" s="6"/>
    </x:row>
    <x:row r="33" ht="15" hidden="0" customHeight="1">
      <x:c r="A33" s="6"/>
      <x:c r="B33" s="6"/>
      <x:c r="C33" s="6"/>
      <x:c r="D33" s="6"/>
      <x:c r="E33" s="6"/>
      <x:c r="F33" s="6"/>
      <x:c r="G33" s="6"/>
      <x:c r="H33" s="6"/>
      <x:c r="I33" s="6"/>
      <x:c r="J33" s="6"/>
      <x:c r="K33" s="6"/>
      <x:c r="L33" s="6"/>
      <x:c r="M33" s="6"/>
      <x:c r="N33" s="6"/>
    </x:row>
    <x:row r="34" ht="15" hidden="0" customHeight="1">
      <x:c r="A34" s="6"/>
      <x:c r="B34" s="6"/>
      <x:c r="C34" s="6"/>
      <x:c r="D34" s="6"/>
      <x:c r="E34" s="6"/>
      <x:c r="F34" s="6"/>
      <x:c r="G34" s="6"/>
      <x:c r="H34" s="6"/>
      <x:c r="I34" s="6"/>
      <x:c r="J34" s="6"/>
      <x:c r="K34" s="6"/>
      <x:c r="L34" s="6"/>
      <x:c r="M34" s="6"/>
      <x:c r="N34" s="6"/>
    </x:row>
    <x:row r="35" ht="15" hidden="0" customHeight="1">
      <x:c r="A35" s="6"/>
      <x:c r="B35" s="6"/>
      <x:c r="C35" s="6"/>
      <x:c r="D35" s="6"/>
      <x:c r="E35" s="6"/>
      <x:c r="F35" s="6"/>
      <x:c r="G35" s="6"/>
      <x:c r="H35" s="6"/>
      <x:c r="I35" s="6"/>
      <x:c r="J35" s="6"/>
      <x:c r="K35" s="6"/>
      <x:c r="L35" s="6"/>
      <x:c r="M35" s="6"/>
      <x:c r="N35" s="6"/>
    </x:row>
    <x:row r="36" ht="15" hidden="0" customHeight="1">
      <x:c r="A36" s="6"/>
      <x:c r="B36" s="6"/>
      <x:c r="C36" s="6"/>
      <x:c r="D36" s="6"/>
      <x:c r="E36" s="6"/>
      <x:c r="F36" s="6"/>
      <x:c r="G36" s="6"/>
      <x:c r="H36" s="6"/>
      <x:c r="I36" s="6"/>
      <x:c r="J36" s="6"/>
      <x:c r="K36" s="6"/>
      <x:c r="L36" s="6"/>
      <x:c r="M36" s="6"/>
      <x:c r="N36" s="6"/>
    </x:row>
    <x:row r="37" ht="15" hidden="0" customHeight="1">
      <x:c r="A37" s="6"/>
      <x:c r="B37" s="6"/>
      <x:c r="C37" s="6"/>
      <x:c r="D37" s="6"/>
      <x:c r="E37" s="6"/>
      <x:c r="F37" s="6"/>
      <x:c r="G37" s="6"/>
      <x:c r="H37" s="6"/>
      <x:c r="I37" s="6"/>
      <x:c r="J37" s="6"/>
      <x:c r="K37" s="6"/>
      <x:c r="L37" s="6"/>
      <x:c r="M37" s="6"/>
      <x:c r="N37" s="6"/>
    </x:row>
    <x:row r="38" ht="15" hidden="0" customHeight="1">
      <x:c r="A38" s="6"/>
      <x:c r="B38" s="6"/>
      <x:c r="C38" s="6"/>
      <x:c r="D38" s="6"/>
      <x:c r="E38" s="6"/>
      <x:c r="F38" s="6"/>
      <x:c r="G38" s="6"/>
      <x:c r="H38" s="6"/>
      <x:c r="I38" s="6"/>
      <x:c r="J38" s="6"/>
      <x:c r="K38" s="6"/>
      <x:c r="L38" s="6"/>
      <x:c r="M38" s="6"/>
      <x:c r="N38" s="6"/>
    </x:row>
    <x:row r="39" ht="15" hidden="0" customHeight="1">
      <x:c r="A39" s="6"/>
      <x:c r="B39" s="6"/>
      <x:c r="C39" s="6"/>
      <x:c r="D39" s="6"/>
      <x:c r="E39" s="6"/>
      <x:c r="F39" s="6"/>
      <x:c r="G39" s="6"/>
      <x:c r="H39" s="6"/>
      <x:c r="I39" s="6"/>
      <x:c r="J39" s="6"/>
      <x:c r="K39" s="6"/>
      <x:c r="L39" s="6"/>
      <x:c r="M39" s="6"/>
      <x:c r="N39" s="6"/>
    </x:row>
    <x:row r="40" ht="15" hidden="0" customHeight="1">
      <x:c r="A40" s="6"/>
      <x:c r="B40" s="6"/>
      <x:c r="C40" s="6"/>
      <x:c r="D40" s="6"/>
      <x:c r="E40" s="6"/>
      <x:c r="F40" s="6"/>
      <x:c r="G40" s="6"/>
      <x:c r="H40" s="6"/>
      <x:c r="I40" s="6"/>
      <x:c r="J40" s="6"/>
      <x:c r="K40" s="6"/>
      <x:c r="L40" s="6"/>
      <x:c r="M40" s="6"/>
      <x:c r="N40" s="6"/>
    </x:row>
    <x:row r="41" ht="15" hidden="0" customHeight="1">
      <x:c r="A41" s="6"/>
      <x:c r="B41" s="6"/>
      <x:c r="C41" s="6"/>
      <x:c r="D41" s="6"/>
      <x:c r="E41" s="6"/>
      <x:c r="F41" s="6"/>
      <x:c r="G41" s="6"/>
      <x:c r="H41" s="6"/>
      <x:c r="I41" s="6"/>
      <x:c r="J41" s="6"/>
      <x:c r="K41" s="6"/>
      <x:c r="L41" s="6"/>
      <x:c r="M41" s="6"/>
      <x:c r="N41" s="6"/>
    </x:row>
    <x:row r="42" ht="15" hidden="0" customHeight="1">
      <x:c r="A42" s="6"/>
      <x:c r="B42" s="6"/>
      <x:c r="C42" s="6"/>
      <x:c r="D42" s="6"/>
      <x:c r="E42" s="6"/>
      <x:c r="F42" s="6"/>
      <x:c r="G42" s="6"/>
      <x:c r="H42" s="6"/>
      <x:c r="I42" s="6"/>
      <x:c r="J42" s="6"/>
      <x:c r="K42" s="6"/>
      <x:c r="L42" s="6"/>
      <x:c r="M42" s="6"/>
      <x:c r="N42" s="6"/>
    </x:row>
    <x:row r="43" ht="15" hidden="0" customHeight="1">
      <x:c r="A43" s="6"/>
      <x:c r="B43" s="6"/>
      <x:c r="C43" s="6"/>
      <x:c r="D43" s="6"/>
      <x:c r="E43" s="6"/>
      <x:c r="F43" s="6"/>
      <x:c r="G43" s="6"/>
      <x:c r="H43" s="6"/>
      <x:c r="I43" s="6"/>
      <x:c r="J43" s="6"/>
      <x:c r="K43" s="6"/>
      <x:c r="L43" s="6"/>
      <x:c r="M43" s="6"/>
      <x:c r="N43" s="6"/>
    </x:row>
    <x:row r="44" ht="15" hidden="0" customHeight="1">
      <x:c r="A44" s="6"/>
      <x:c r="B44" s="6"/>
      <x:c r="C44" s="6"/>
      <x:c r="D44" s="6"/>
      <x:c r="E44" s="6"/>
      <x:c r="F44" s="6"/>
      <x:c r="G44" s="6"/>
      <x:c r="H44" s="6"/>
      <x:c r="I44" s="6"/>
      <x:c r="J44" s="6"/>
      <x:c r="K44" s="6"/>
      <x:c r="L44" s="6"/>
      <x:c r="M44" s="6"/>
      <x:c r="N44" s="6"/>
    </x:row>
    <x:row r="45" ht="15" hidden="0" customHeight="1">
      <x:c r="A45" s="6"/>
      <x:c r="B45" s="6"/>
      <x:c r="C45" s="6"/>
      <x:c r="D45" s="6"/>
      <x:c r="E45" s="6"/>
      <x:c r="F45" s="6"/>
      <x:c r="G45" s="6"/>
      <x:c r="H45" s="6"/>
      <x:c r="I45" s="6"/>
      <x:c r="J45" s="6"/>
      <x:c r="K45" s="6"/>
      <x:c r="L45" s="6"/>
      <x:c r="M45" s="6"/>
      <x:c r="N45" s="6"/>
    </x:row>
    <x:row r="46" ht="15" hidden="0" customHeight="1">
      <x:c r="A46" s="6"/>
      <x:c r="B46" s="6"/>
      <x:c r="C46" s="6"/>
      <x:c r="D46" s="6"/>
      <x:c r="E46" s="6"/>
      <x:c r="F46" s="6"/>
      <x:c r="G46" s="6"/>
      <x:c r="H46" s="6"/>
      <x:c r="I46" s="6"/>
      <x:c r="J46" s="6"/>
      <x:c r="K46" s="6"/>
      <x:c r="L46" s="6"/>
      <x:c r="M46" s="6"/>
      <x:c r="N46" s="6"/>
    </x:row>
    <x:row r="47" ht="15" hidden="0" customHeight="1">
      <x:c r="A47" s="6"/>
      <x:c r="B47" s="6"/>
      <x:c r="C47" s="6"/>
      <x:c r="D47" s="6"/>
      <x:c r="E47" s="6"/>
      <x:c r="F47" s="6"/>
      <x:c r="G47" s="6"/>
      <x:c r="H47" s="6"/>
      <x:c r="I47" s="6"/>
      <x:c r="J47" s="6"/>
      <x:c r="K47" s="6"/>
      <x:c r="L47" s="6"/>
      <x:c r="M47" s="6"/>
      <x:c r="N47" s="6"/>
    </x:row>
    <x:row r="48" ht="15" hidden="0" customHeight="1">
      <x:c r="A48" s="6"/>
      <x:c r="B48" s="6"/>
      <x:c r="C48" s="6"/>
      <x:c r="D48" s="6"/>
      <x:c r="E48" s="6"/>
      <x:c r="F48" s="6"/>
      <x:c r="G48" s="6"/>
      <x:c r="H48" s="6"/>
      <x:c r="I48" s="6"/>
      <x:c r="J48" s="6"/>
      <x:c r="K48" s="6"/>
      <x:c r="L48" s="6"/>
      <x:c r="M48" s="6"/>
      <x:c r="N48" s="6"/>
    </x:row>
    <x:row r="49" ht="15" hidden="0" customHeight="1">
      <x:c r="A49" s="6"/>
      <x:c r="B49" s="6"/>
      <x:c r="C49" s="6"/>
      <x:c r="D49" s="6"/>
      <x:c r="E49" s="6"/>
      <x:c r="F49" s="6"/>
      <x:c r="G49" s="6"/>
      <x:c r="H49" s="6"/>
      <x:c r="I49" s="6"/>
      <x:c r="J49" s="6"/>
      <x:c r="K49" s="6"/>
      <x:c r="L49" s="6"/>
      <x:c r="M49" s="6"/>
      <x:c r="N49" s="6"/>
    </x:row>
    <x:row r="50" ht="15" hidden="0" customHeight="1">
      <x:c r="A50" s="6"/>
      <x:c r="B50" s="6"/>
      <x:c r="C50" s="6"/>
      <x:c r="D50" s="6"/>
      <x:c r="E50" s="6"/>
      <x:c r="F50" s="6"/>
      <x:c r="G50" s="6"/>
      <x:c r="H50" s="6"/>
      <x:c r="I50" s="6"/>
      <x:c r="J50" s="6"/>
      <x:c r="K50" s="6"/>
      <x:c r="L50" s="6"/>
      <x:c r="M50" s="6"/>
      <x:c r="N50" s="6"/>
    </x:row>
    <x:row r="51" ht="15" hidden="0" customHeight="1">
      <x:c r="A51" s="6"/>
      <x:c r="B51" s="6"/>
      <x:c r="C51" s="6"/>
      <x:c r="D51" s="6"/>
      <x:c r="E51" s="6"/>
      <x:c r="F51" s="6"/>
      <x:c r="G51" s="6"/>
      <x:c r="H51" s="6"/>
      <x:c r="I51" s="6"/>
      <x:c r="J51" s="6"/>
      <x:c r="K51" s="6"/>
      <x:c r="L51" s="6"/>
      <x:c r="M51" s="6"/>
      <x:c r="N51" s="6"/>
    </x:row>
    <x:row r="52" ht="15" hidden="0" customHeight="1">
      <x:c r="A52" s="6"/>
      <x:c r="B52" s="6"/>
      <x:c r="C52" s="6"/>
      <x:c r="D52" s="6"/>
      <x:c r="E52" s="6"/>
      <x:c r="F52" s="6"/>
      <x:c r="G52" s="6"/>
      <x:c r="H52" s="6"/>
      <x:c r="I52" s="6"/>
      <x:c r="J52" s="6"/>
      <x:c r="K52" s="6"/>
      <x:c r="L52" s="6"/>
      <x:c r="M52" s="6"/>
      <x:c r="N52" s="6"/>
    </x:row>
    <x:row r="53" ht="15" hidden="0" customHeight="1">
      <x:c r="A53" s="6"/>
      <x:c r="B53" s="6"/>
      <x:c r="C53" s="6"/>
      <x:c r="D53" s="6"/>
      <x:c r="E53" s="6"/>
      <x:c r="F53" s="6"/>
      <x:c r="G53" s="6"/>
      <x:c r="H53" s="6"/>
      <x:c r="I53" s="6"/>
      <x:c r="J53" s="6"/>
      <x:c r="K53" s="6"/>
      <x:c r="L53" s="6"/>
      <x:c r="M53" s="6"/>
      <x:c r="N53" s="6"/>
    </x:row>
    <x:row r="54" ht="15" hidden="0" customHeight="1">
      <x:c r="A54" s="6"/>
      <x:c r="B54" s="6"/>
      <x:c r="C54" s="6"/>
      <x:c r="D54" s="6"/>
      <x:c r="E54" s="6"/>
      <x:c r="F54" s="6"/>
      <x:c r="G54" s="6"/>
      <x:c r="H54" s="6"/>
      <x:c r="I54" s="6"/>
      <x:c r="J54" s="6"/>
      <x:c r="K54" s="6"/>
      <x:c r="L54" s="6"/>
      <x:c r="M54" s="6"/>
      <x:c r="N54" s="6"/>
    </x:row>
    <x:row r="55" ht="15" hidden="0" customHeight="1">
      <x:c r="A55" s="6"/>
      <x:c r="B55" s="6"/>
      <x:c r="C55" s="6"/>
      <x:c r="D55" s="6"/>
      <x:c r="E55" s="6"/>
      <x:c r="F55" s="6"/>
      <x:c r="G55" s="6"/>
      <x:c r="H55" s="6"/>
      <x:c r="I55" s="6"/>
      <x:c r="J55" s="6"/>
      <x:c r="K55" s="6"/>
      <x:c r="L55" s="6"/>
      <x:c r="M55" s="6"/>
      <x:c r="N55" s="6"/>
    </x:row>
    <x:row r="56" ht="15" hidden="0" customHeight="1">
      <x:c r="A56" s="6"/>
      <x:c r="B56" s="6"/>
      <x:c r="C56" s="6"/>
      <x:c r="D56" s="6"/>
      <x:c r="E56" s="6"/>
      <x:c r="F56" s="6"/>
      <x:c r="G56" s="6"/>
      <x:c r="H56" s="6"/>
      <x:c r="I56" s="6"/>
      <x:c r="J56" s="6"/>
      <x:c r="K56" s="6"/>
      <x:c r="L56" s="6"/>
      <x:c r="M56" s="6"/>
      <x:c r="N56" s="6"/>
    </x:row>
    <x:row r="57" ht="15" hidden="0" customHeight="1">
      <x:c r="A57" s="6"/>
      <x:c r="B57" s="6"/>
      <x:c r="C57" s="6"/>
      <x:c r="D57" s="6"/>
      <x:c r="E57" s="6"/>
      <x:c r="F57" s="6"/>
      <x:c r="G57" s="6"/>
      <x:c r="H57" s="6"/>
      <x:c r="I57" s="6"/>
      <x:c r="J57" s="6"/>
      <x:c r="K57" s="6"/>
      <x:c r="L57" s="6"/>
      <x:c r="M57" s="6"/>
      <x:c r="N57" s="6"/>
    </x:row>
    <x:row r="58" ht="15" hidden="0" customHeight="1">
      <x:c r="A58" s="6"/>
      <x:c r="B58" s="6"/>
      <x:c r="C58" s="6"/>
      <x:c r="D58" s="6"/>
      <x:c r="E58" s="6"/>
      <x:c r="F58" s="6"/>
      <x:c r="G58" s="6"/>
      <x:c r="H58" s="6"/>
      <x:c r="I58" s="6"/>
      <x:c r="J58" s="6"/>
      <x:c r="K58" s="6"/>
      <x:c r="L58" s="6"/>
      <x:c r="M58" s="6"/>
      <x:c r="N58" s="6"/>
    </x:row>
    <x:row r="59" ht="15" hidden="0" customHeight="1">
      <x:c r="A59" s="6"/>
      <x:c r="B59" s="6"/>
      <x:c r="C59" s="6"/>
      <x:c r="D59" s="6"/>
      <x:c r="E59" s="6"/>
      <x:c r="F59" s="6"/>
      <x:c r="G59" s="6"/>
      <x:c r="H59" s="6"/>
      <x:c r="I59" s="6"/>
      <x:c r="J59" s="6"/>
      <x:c r="K59" s="6"/>
      <x:c r="L59" s="6"/>
      <x:c r="M59" s="6"/>
      <x:c r="N59" s="6"/>
    </x:row>
    <x:row r="60" ht="15" hidden="0" customHeight="1">
      <x:c r="A60" s="6"/>
      <x:c r="B60" s="6"/>
      <x:c r="C60" s="6"/>
      <x:c r="D60" s="6"/>
      <x:c r="E60" s="6"/>
      <x:c r="F60" s="6"/>
      <x:c r="G60" s="6"/>
      <x:c r="H60" s="6"/>
      <x:c r="I60" s="6"/>
      <x:c r="J60" s="6"/>
      <x:c r="K60" s="6"/>
      <x:c r="L60" s="6"/>
      <x:c r="M60" s="6"/>
      <x:c r="N60" s="6"/>
    </x:row>
    <x:row r="61" ht="15" hidden="0" customHeight="1">
      <x:c r="A61" s="6"/>
      <x:c r="B61" s="6"/>
      <x:c r="C61" s="6"/>
      <x:c r="D61" s="6"/>
      <x:c r="E61" s="6"/>
      <x:c r="F61" s="6"/>
      <x:c r="G61" s="6"/>
      <x:c r="H61" s="6"/>
      <x:c r="I61" s="6"/>
      <x:c r="J61" s="6"/>
      <x:c r="K61" s="6"/>
      <x:c r="L61" s="6"/>
      <x:c r="M61" s="6"/>
      <x:c r="N61" s="6"/>
    </x:row>
    <x:row r="62" ht="15" hidden="0" customHeight="1">
      <x:c r="A62" s="6"/>
      <x:c r="B62" s="6"/>
      <x:c r="C62" s="6"/>
      <x:c r="D62" s="6"/>
      <x:c r="E62" s="6"/>
      <x:c r="F62" s="6"/>
      <x:c r="G62" s="6"/>
      <x:c r="H62" s="6"/>
      <x:c r="I62" s="6"/>
      <x:c r="J62" s="6"/>
      <x:c r="K62" s="6"/>
      <x:c r="L62" s="6"/>
      <x:c r="M62" s="6"/>
      <x:c r="N62" s="6"/>
    </x:row>
    <x:row r="63" ht="15" hidden="0" customHeight="1">
      <x:c r="A63" s="6"/>
      <x:c r="B63" s="6"/>
      <x:c r="C63" s="6"/>
      <x:c r="D63" s="6"/>
      <x:c r="E63" s="6"/>
      <x:c r="F63" s="6"/>
      <x:c r="G63" s="6"/>
      <x:c r="H63" s="6"/>
      <x:c r="I63" s="6"/>
      <x:c r="J63" s="6"/>
      <x:c r="K63" s="6"/>
      <x:c r="L63" s="6"/>
      <x:c r="M63" s="6"/>
      <x:c r="N63" s="6"/>
    </x:row>
    <x:row r="64" ht="15" hidden="0" customHeight="1">
      <x:c r="A64" s="6"/>
      <x:c r="B64" s="6"/>
      <x:c r="C64" s="6"/>
      <x:c r="D64" s="6"/>
      <x:c r="E64" s="6"/>
      <x:c r="F64" s="6"/>
      <x:c r="G64" s="6"/>
      <x:c r="H64" s="6"/>
      <x:c r="I64" s="6"/>
      <x:c r="J64" s="6"/>
      <x:c r="K64" s="6"/>
      <x:c r="L64" s="6"/>
      <x:c r="M64" s="6"/>
      <x:c r="N64" s="6"/>
    </x:row>
    <x:row r="65" ht="15" hidden="0" customHeight="1">
      <x:c r="A65" s="6"/>
      <x:c r="B65" s="6"/>
      <x:c r="C65" s="6"/>
      <x:c r="D65" s="6"/>
      <x:c r="E65" s="6"/>
      <x:c r="F65" s="6"/>
      <x:c r="G65" s="6"/>
      <x:c r="H65" s="6"/>
      <x:c r="I65" s="6"/>
      <x:c r="J65" s="6"/>
      <x:c r="K65" s="6"/>
      <x:c r="L65" s="6"/>
      <x:c r="M65" s="6"/>
      <x:c r="N65" s="6"/>
    </x:row>
    <x:row r="66" ht="15" hidden="0" customHeight="1">
      <x:c r="A66" s="6"/>
      <x:c r="B66" s="6"/>
      <x:c r="C66" s="6"/>
      <x:c r="D66" s="6"/>
      <x:c r="E66" s="6"/>
      <x:c r="F66" s="6"/>
      <x:c r="G66" s="6"/>
      <x:c r="H66" s="6"/>
      <x:c r="I66" s="6"/>
      <x:c r="J66" s="6"/>
      <x:c r="K66" s="6"/>
      <x:c r="L66" s="6"/>
      <x:c r="M66" s="6"/>
      <x:c r="N66" s="6"/>
    </x:row>
    <x:row r="67" ht="15" hidden="0" customHeight="1">
      <x:c r="A67" s="6"/>
      <x:c r="B67" s="6"/>
      <x:c r="C67" s="6"/>
      <x:c r="D67" s="6"/>
      <x:c r="E67" s="6"/>
      <x:c r="F67" s="6"/>
      <x:c r="G67" s="6"/>
      <x:c r="H67" s="6"/>
      <x:c r="I67" s="6"/>
      <x:c r="J67" s="6"/>
      <x:c r="K67" s="6"/>
      <x:c r="L67" s="6"/>
      <x:c r="M67" s="6"/>
      <x:c r="N67" s="6"/>
    </x:row>
    <x:row r="68" ht="15" hidden="0" customHeight="1">
      <x:c r="A68" s="6"/>
      <x:c r="B68" s="6"/>
      <x:c r="C68" s="6"/>
      <x:c r="D68" s="6"/>
      <x:c r="E68" s="6"/>
      <x:c r="F68" s="6"/>
      <x:c r="G68" s="6"/>
      <x:c r="H68" s="6"/>
      <x:c r="I68" s="6"/>
      <x:c r="J68" s="6"/>
      <x:c r="K68" s="6"/>
      <x:c r="L68" s="6"/>
      <x:c r="M68" s="6"/>
      <x:c r="N68" s="6"/>
    </x:row>
    <x:row r="69" ht="15" hidden="0" customHeight="1">
      <x:c r="A69" s="6"/>
      <x:c r="B69" s="6"/>
      <x:c r="C69" s="6"/>
      <x:c r="D69" s="6"/>
      <x:c r="E69" s="6"/>
      <x:c r="F69" s="6"/>
      <x:c r="G69" s="6"/>
      <x:c r="H69" s="6"/>
      <x:c r="I69" s="6"/>
      <x:c r="J69" s="6"/>
      <x:c r="K69" s="6"/>
      <x:c r="L69" s="6"/>
      <x:c r="M69" s="6"/>
      <x:c r="N69" s="6"/>
    </x:row>
    <x:row r="70" ht="15" hidden="0" customHeight="1">
      <x:c r="A70" s="6"/>
      <x:c r="B70" s="6"/>
      <x:c r="C70" s="6"/>
      <x:c r="D70" s="6"/>
      <x:c r="E70" s="6"/>
      <x:c r="F70" s="6"/>
      <x:c r="G70" s="6"/>
      <x:c r="H70" s="6"/>
      <x:c r="I70" s="6"/>
      <x:c r="J70" s="6"/>
      <x:c r="K70" s="6"/>
      <x:c r="L70" s="6"/>
      <x:c r="M70" s="6"/>
      <x:c r="N70" s="6"/>
    </x:row>
    <x:row r="71" ht="15" hidden="0" customHeight="1">
      <x:c r="A71" s="6"/>
      <x:c r="B71" s="6"/>
      <x:c r="C71" s="6"/>
      <x:c r="D71" s="6"/>
      <x:c r="E71" s="6"/>
      <x:c r="F71" s="6"/>
      <x:c r="G71" s="6"/>
      <x:c r="H71" s="6"/>
      <x:c r="I71" s="6"/>
      <x:c r="J71" s="6"/>
      <x:c r="K71" s="6"/>
      <x:c r="L71" s="6"/>
      <x:c r="M71" s="6"/>
      <x:c r="N71" s="6"/>
    </x:row>
    <x:row r="72" ht="15" hidden="0" customHeight="1">
      <x:c r="A72" s="6"/>
      <x:c r="B72" s="6"/>
      <x:c r="C72" s="6"/>
      <x:c r="D72" s="6"/>
      <x:c r="E72" s="6"/>
      <x:c r="F72" s="6"/>
      <x:c r="G72" s="6"/>
      <x:c r="H72" s="6"/>
      <x:c r="I72" s="6"/>
      <x:c r="J72" s="6"/>
      <x:c r="K72" s="6"/>
      <x:c r="L72" s="6"/>
      <x:c r="M72" s="6"/>
      <x:c r="N72" s="6"/>
    </x:row>
    <x:row r="73" ht="15" hidden="0" customHeight="1">
      <x:c r="A73" s="6"/>
      <x:c r="B73" s="6"/>
      <x:c r="C73" s="6"/>
      <x:c r="D73" s="6"/>
      <x:c r="E73" s="6"/>
      <x:c r="F73" s="6"/>
      <x:c r="G73" s="6"/>
      <x:c r="H73" s="6"/>
      <x:c r="I73" s="6"/>
      <x:c r="J73" s="6"/>
      <x:c r="K73" s="6"/>
      <x:c r="L73" s="6"/>
      <x:c r="M73" s="6"/>
      <x:c r="N73" s="6"/>
    </x:row>
    <x:row r="74" ht="15" hidden="0" customHeight="1">
      <x:c r="A74" s="6"/>
      <x:c r="B74" s="6"/>
      <x:c r="C74" s="6"/>
      <x:c r="D74" s="6"/>
      <x:c r="E74" s="6"/>
      <x:c r="F74" s="6"/>
      <x:c r="G74" s="6"/>
      <x:c r="H74" s="6"/>
      <x:c r="I74" s="6"/>
      <x:c r="J74" s="6"/>
      <x:c r="K74" s="6"/>
      <x:c r="L74" s="6"/>
      <x:c r="M74" s="6"/>
      <x:c r="N74" s="6"/>
    </x:row>
    <x:row r="75" ht="15" hidden="0" customHeight="1">
      <x:c r="A75" s="6"/>
      <x:c r="B75" s="6"/>
      <x:c r="C75" s="6"/>
      <x:c r="D75" s="6"/>
      <x:c r="E75" s="6"/>
      <x:c r="F75" s="6"/>
      <x:c r="G75" s="6"/>
      <x:c r="H75" s="6"/>
      <x:c r="I75" s="6"/>
      <x:c r="J75" s="6"/>
      <x:c r="K75" s="6"/>
      <x:c r="L75" s="6"/>
      <x:c r="M75" s="6"/>
      <x:c r="N75" s="6"/>
    </x:row>
    <x:row r="76" ht="15" hidden="0" customHeight="1">
      <x:c r="A76" s="6"/>
      <x:c r="B76" s="6"/>
      <x:c r="C76" s="6"/>
      <x:c r="D76" s="6"/>
      <x:c r="E76" s="6"/>
      <x:c r="F76" s="6"/>
      <x:c r="G76" s="6"/>
      <x:c r="H76" s="6"/>
      <x:c r="I76" s="6"/>
      <x:c r="J76" s="6"/>
      <x:c r="K76" s="6"/>
      <x:c r="L76" s="6"/>
      <x:c r="M76" s="6"/>
      <x:c r="N76" s="6"/>
    </x:row>
    <x:row r="77" ht="15" hidden="0" customHeight="1">
      <x:c r="A77" s="6"/>
      <x:c r="B77" s="6"/>
      <x:c r="C77" s="6"/>
      <x:c r="D77" s="6"/>
      <x:c r="E77" s="6"/>
      <x:c r="F77" s="6"/>
      <x:c r="G77" s="6"/>
      <x:c r="H77" s="6"/>
      <x:c r="I77" s="6"/>
      <x:c r="J77" s="6"/>
      <x:c r="K77" s="6"/>
      <x:c r="L77" s="6"/>
      <x:c r="M77" s="6"/>
      <x:c r="N77" s="6"/>
    </x:row>
    <x:row r="78" ht="15" hidden="0" customHeight="1">
      <x:c r="A78" s="6"/>
      <x:c r="B78" s="6"/>
      <x:c r="C78" s="6"/>
      <x:c r="D78" s="6"/>
      <x:c r="E78" s="6"/>
      <x:c r="F78" s="6"/>
      <x:c r="G78" s="6"/>
      <x:c r="H78" s="6"/>
      <x:c r="I78" s="6"/>
      <x:c r="J78" s="6"/>
      <x:c r="K78" s="6"/>
      <x:c r="L78" s="6"/>
      <x:c r="M78" s="6"/>
      <x:c r="N78" s="6"/>
    </x:row>
    <x:row r="79" ht="15" hidden="0" customHeight="1">
      <x:c r="A79" s="6"/>
      <x:c r="B79" s="6"/>
      <x:c r="C79" s="6"/>
      <x:c r="D79" s="6"/>
      <x:c r="E79" s="6"/>
      <x:c r="F79" s="6"/>
      <x:c r="G79" s="6"/>
      <x:c r="H79" s="6"/>
      <x:c r="I79" s="6"/>
      <x:c r="J79" s="6"/>
      <x:c r="K79" s="6"/>
      <x:c r="L79" s="6"/>
      <x:c r="M79" s="6"/>
      <x:c r="N79" s="6"/>
    </x:row>
    <x:row r="80" ht="15" hidden="0" customHeight="1">
      <x:c r="A80" s="6"/>
      <x:c r="B80" s="6"/>
      <x:c r="C80" s="6"/>
      <x:c r="D80" s="6"/>
      <x:c r="E80" s="6"/>
      <x:c r="F80" s="6"/>
      <x:c r="G80" s="6"/>
      <x:c r="H80" s="6"/>
      <x:c r="I80" s="6"/>
      <x:c r="J80" s="6"/>
      <x:c r="K80" s="6"/>
      <x:c r="L80" s="6"/>
      <x:c r="M80" s="6"/>
      <x:c r="N80" s="6"/>
    </x:row>
  </x:sheetData>
  <x:pageMargins left="0.7" right="0.7" top="0.75" bottom="0.75" header="0.3" footer="0.3"/>
</x:worksheet>
</file>