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7d78d8a8b33489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lan de Tresorerie" sheetId="1" r:id="Rb6ebf516e59d4a7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#,##0 €"/>
  </x:numFmts>
  <x:fonts count="10">
    <x:font>
      <x:sz val="11"/>
      <x:name val="Carlito"/>
    </x:font>
    <x:font>
      <x:b/>
      <x:sz val="16"/>
      <x:color rgb="FFFFFF"/>
      <x:name val="Carlito"/>
    </x:font>
    <x:font>
      <x:i/>
      <x:sz val="11"/>
      <x:color rgb="17365D"/>
      <x:name val="Carlito"/>
    </x:font>
    <x:font>
      <x:b/>
      <x:sz val="11"/>
      <x:color rgb="FFFFFF"/>
      <x:name val="Carlito"/>
    </x:font>
    <x:font>
      <x:sz val="11"/>
      <x:color rgb="111827"/>
      <x:name val="Carlito"/>
    </x:font>
    <x:font>
      <x:b/>
      <x:sz val="11"/>
      <x:color rgb="065F46"/>
      <x:name val="Carlito"/>
    </x:font>
    <x:font>
      <x:b/>
      <x:sz val="11"/>
      <x:color rgb="7C2D12"/>
      <x:name val="Carlito"/>
    </x:font>
    <x:font>
      <x:b/>
      <x:sz val="11"/>
      <x:color rgb="075985"/>
      <x:name val="Carlito"/>
    </x:font>
    <x:font>
      <x:b/>
      <x:sz val="11"/>
      <x:color rgb="4C1D95"/>
      <x:name val="Carlito"/>
    </x:font>
    <x:font>
      <x:b/>
      <x:sz val="11"/>
      <x:color rgb="92400E"/>
      <x:name val="Carlito"/>
    </x:font>
  </x:fonts>
  <x:fills count="18">
    <x:fill>
      <x:patternFill patternType="none"/>
    </x:fill>
    <x:fill>
      <x:patternFill patternType="gray125"/>
    </x:fill>
    <x:fill>
      <x:patternFill patternType="solid">
        <x:fgColor rgb="0B1F3A"/>
      </x:patternFill>
    </x:fill>
    <x:fill>
      <x:patternFill patternType="solid">
        <x:fgColor rgb="D9EAF7"/>
      </x:patternFill>
    </x:fill>
    <x:fill>
      <x:patternFill patternType="solid">
        <x:fgColor rgb="1F4E78"/>
      </x:patternFill>
    </x:fill>
    <x:fill>
      <x:patternFill patternType="solid">
        <x:fgColor rgb="EFF6FF"/>
      </x:patternFill>
    </x:fill>
    <x:fill>
      <x:patternFill patternType="solid">
        <x:fgColor rgb="2563EB"/>
      </x:patternFill>
    </x:fill>
    <x:fill>
      <x:patternFill patternType="solid">
        <x:fgColor rgb="008060"/>
      </x:patternFill>
    </x:fill>
    <x:fill>
      <x:patternFill patternType="solid">
        <x:fgColor rgb="A7F3D0"/>
      </x:patternFill>
    </x:fill>
    <x:fill>
      <x:patternFill patternType="solid">
        <x:fgColor rgb="EA580C"/>
      </x:patternFill>
    </x:fill>
    <x:fill>
      <x:patternFill patternType="solid">
        <x:fgColor rgb="FED7AA"/>
      </x:patternFill>
    </x:fill>
    <x:fill>
      <x:patternFill patternType="solid">
        <x:fgColor rgb="0EA5E9"/>
      </x:patternFill>
    </x:fill>
    <x:fill>
      <x:patternFill patternType="solid">
        <x:fgColor rgb="BAE6FD"/>
      </x:patternFill>
    </x:fill>
    <x:fill>
      <x:patternFill patternType="solid">
        <x:fgColor rgb="DDD6FE"/>
      </x:patternFill>
    </x:fill>
    <x:fill>
      <x:patternFill patternType="solid">
        <x:fgColor rgb="FDE68A"/>
      </x:patternFill>
    </x:fill>
    <x:fill>
      <x:patternFill patternType="solid">
        <x:fgColor rgb="7C3AED"/>
      </x:patternFill>
    </x:fill>
    <x:fill>
      <x:patternFill patternType="solid">
        <x:fgColor rgb="111827"/>
      </x:patternFill>
    </x:fill>
    <x:fill>
      <x:patternFill patternType="solid">
        <x:fgColor rgb="4B5563"/>
      </x:patternFill>
    </x:fill>
  </x:fills>
  <x:borders count="2">
    <x:border/>
    <x:border/>
  </x:borders>
  <x:cellStyleXfs count="1">
    <x:xf numFmtId="0" fontId="0" fillId="0" borderId="0"/>
  </x:cellStyleXfs>
  <x:cellXfs count="9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3" fillId="7" borderId="0" xfId="0" applyNumberFormat="1" applyFont="1" applyFill="1" applyBorder="1"/>
    <x:xf numFmtId="0" fontId="0" fillId="7" borderId="1" xfId="0" applyNumberFormat="1" applyFont="1" applyFill="1" applyBorder="1"/>
    <x:xf numFmtId="0" fontId="3" fillId="7" borderId="1" xfId="0" applyNumberFormat="1" applyFont="1" applyFill="1" applyBorder="1"/>
    <x:xf numFmtId="0" fontId="0" fillId="8" borderId="0" xfId="0" applyNumberFormat="1" applyFont="1" applyFill="1" applyBorder="1"/>
    <x:xf numFmtId="0" fontId="5" fillId="8" borderId="0" xfId="0" applyNumberFormat="1" applyFont="1" applyFill="1" applyBorder="1"/>
    <x:xf numFmtId="0" fontId="0" fillId="8" borderId="1" xfId="0" applyNumberFormat="1" applyFont="1" applyFill="1" applyBorder="1"/>
    <x:xf numFmtId="0" fontId="5" fillId="8" borderId="1" xfId="0" applyNumberFormat="1" applyFont="1" applyFill="1" applyBorder="1"/>
    <x:xf numFmtId="0" fontId="0" fillId="9" borderId="0" xfId="0" applyNumberFormat="1" applyFont="1" applyFill="1" applyBorder="1"/>
    <x:xf numFmtId="0" fontId="3" fillId="9" borderId="0" xfId="0" applyNumberFormat="1" applyFont="1" applyFill="1" applyBorder="1"/>
    <x:xf numFmtId="0" fontId="0" fillId="9" borderId="1" xfId="0" applyNumberFormat="1" applyFont="1" applyFill="1" applyBorder="1"/>
    <x:xf numFmtId="0" fontId="3" fillId="9" borderId="1" xfId="0" applyNumberFormat="1" applyFont="1" applyFill="1" applyBorder="1"/>
    <x:xf numFmtId="0" fontId="0" fillId="10" borderId="0" xfId="0" applyNumberFormat="1" applyFont="1" applyFill="1" applyBorder="1"/>
    <x:xf numFmtId="0" fontId="6" fillId="10" borderId="0" xfId="0" applyNumberFormat="1" applyFont="1" applyFill="1" applyBorder="1"/>
    <x:xf numFmtId="0" fontId="0" fillId="10" borderId="1" xfId="0" applyNumberFormat="1" applyFont="1" applyFill="1" applyBorder="1"/>
    <x:xf numFmtId="0" fontId="6" fillId="10" borderId="1" xfId="0" applyNumberFormat="1" applyFont="1" applyFill="1" applyBorder="1"/>
    <x:xf numFmtId="0" fontId="0" fillId="11" borderId="0" xfId="0" applyNumberFormat="1" applyFont="1" applyFill="1" applyBorder="1"/>
    <x:xf numFmtId="0" fontId="3" fillId="11" borderId="0" xfId="0" applyNumberFormat="1" applyFont="1" applyFill="1" applyBorder="1"/>
    <x:xf numFmtId="0" fontId="0" fillId="11" borderId="1" xfId="0" applyNumberFormat="1" applyFont="1" applyFill="1" applyBorder="1"/>
    <x:xf numFmtId="0" fontId="3" fillId="11" borderId="1" xfId="0" applyNumberFormat="1" applyFont="1" applyFill="1" applyBorder="1"/>
    <x:xf numFmtId="0" fontId="0" fillId="12" borderId="0" xfId="0" applyNumberFormat="1" applyFont="1" applyFill="1" applyBorder="1"/>
    <x:xf numFmtId="0" fontId="7" fillId="12" borderId="0" xfId="0" applyNumberFormat="1" applyFont="1" applyFill="1" applyBorder="1"/>
    <x:xf numFmtId="0" fontId="0" fillId="12" borderId="1" xfId="0" applyNumberFormat="1" applyFont="1" applyFill="1" applyBorder="1"/>
    <x:xf numFmtId="0" fontId="7" fillId="12" borderId="1" xfId="0" applyNumberFormat="1" applyFont="1" applyFill="1" applyBorder="1"/>
    <x:xf numFmtId="0" fontId="0" fillId="13" borderId="0" xfId="0" applyNumberFormat="1" applyFont="1" applyFill="1" applyBorder="1"/>
    <x:xf numFmtId="0" fontId="8" fillId="13" borderId="0" xfId="0" applyNumberFormat="1" applyFont="1" applyFill="1" applyBorder="1"/>
    <x:xf numFmtId="0" fontId="0" fillId="13" borderId="1" xfId="0" applyNumberFormat="1" applyFont="1" applyFill="1" applyBorder="1"/>
    <x:xf numFmtId="0" fontId="8" fillId="13" borderId="1" xfId="0" applyNumberFormat="1" applyFont="1" applyFill="1" applyBorder="1"/>
    <x:xf numFmtId="0" fontId="0" fillId="14" borderId="0" xfId="0" applyNumberFormat="1" applyFont="1" applyFill="1" applyBorder="1"/>
    <x:xf numFmtId="0" fontId="9" fillId="14" borderId="0" xfId="0" applyNumberFormat="1" applyFont="1" applyFill="1" applyBorder="1"/>
    <x:xf numFmtId="0" fontId="0" fillId="14" borderId="1" xfId="0" applyNumberFormat="1" applyFont="1" applyFill="1" applyBorder="1"/>
    <x:xf numFmtId="0" fontId="9" fillId="14" borderId="1" xfId="0" applyNumberFormat="1" applyFont="1" applyFill="1" applyBorder="1"/>
    <x:xf numFmtId="0" fontId="0" fillId="15" borderId="0" xfId="0" applyNumberFormat="1" applyFont="1" applyFill="1" applyBorder="1"/>
    <x:xf numFmtId="0" fontId="3" fillId="15" borderId="0" xfId="0" applyNumberFormat="1" applyFont="1" applyFill="1" applyBorder="1"/>
    <x:xf numFmtId="0" fontId="0" fillId="15" borderId="1" xfId="0" applyNumberFormat="1" applyFont="1" applyFill="1" applyBorder="1"/>
    <x:xf numFmtId="0" fontId="3" fillId="15" borderId="1" xfId="0" applyNumberFormat="1" applyFont="1" applyFill="1" applyBorder="1"/>
    <x:xf numFmtId="200" fontId="0" fillId="0" borderId="0" xfId="0" applyNumberFormat="1" applyFont="1" applyFill="1" applyBorder="1"/>
    <x:xf numFmtId="200" fontId="5" fillId="8" borderId="0" xfId="0" applyNumberFormat="1" applyFont="1" applyFill="1" applyBorder="1"/>
    <x:xf numFmtId="200" fontId="3" fillId="9" borderId="0" xfId="0" applyNumberFormat="1" applyFont="1" applyFill="1" applyBorder="1"/>
    <x:xf numFmtId="200" fontId="6" fillId="10" borderId="0" xfId="0" applyNumberFormat="1" applyFont="1" applyFill="1" applyBorder="1"/>
    <x:xf numFmtId="200" fontId="3" fillId="11" borderId="0" xfId="0" applyNumberFormat="1" applyFont="1" applyFill="1" applyBorder="1"/>
    <x:xf numFmtId="200" fontId="7" fillId="12" borderId="0" xfId="0" applyNumberFormat="1" applyFont="1" applyFill="1" applyBorder="1"/>
    <x:xf numFmtId="200" fontId="8" fillId="13" borderId="0" xfId="0" applyNumberFormat="1" applyFont="1" applyFill="1" applyBorder="1"/>
    <x:xf numFmtId="200" fontId="0" fillId="0" borderId="1" xfId="0" applyNumberFormat="1" applyFont="1" applyFill="1" applyBorder="1"/>
    <x:xf numFmtId="200" fontId="5" fillId="8" borderId="1" xfId="0" applyNumberFormat="1" applyFont="1" applyFill="1" applyBorder="1"/>
    <x:xf numFmtId="200" fontId="3" fillId="9" borderId="1" xfId="0" applyNumberFormat="1" applyFont="1" applyFill="1" applyBorder="1"/>
    <x:xf numFmtId="200" fontId="6" fillId="10" borderId="1" xfId="0" applyNumberFormat="1" applyFont="1" applyFill="1" applyBorder="1"/>
    <x:xf numFmtId="200" fontId="3" fillId="11" borderId="1" xfId="0" applyNumberFormat="1" applyFont="1" applyFill="1" applyBorder="1"/>
    <x:xf numFmtId="200" fontId="7" fillId="12" borderId="1" xfId="0" applyNumberFormat="1" applyFont="1" applyFill="1" applyBorder="1"/>
    <x:xf numFmtId="200" fontId="8" fillId="13" borderId="1" xfId="0" applyNumberFormat="1" applyFont="1" applyFill="1" applyBorder="1"/>
    <x:xf numFmtId="0" fontId="0" fillId="16" borderId="0" xfId="0" applyNumberFormat="1" applyFont="1" applyFill="1" applyBorder="1"/>
    <x:xf numFmtId="0" fontId="3" fillId="16" borderId="0" xfId="0" applyNumberFormat="1" applyFont="1" applyFill="1" applyBorder="1"/>
    <x:xf numFmtId="0" fontId="3" fillId="16" borderId="0" xfId="0" applyNumberFormat="1" applyFont="1" applyFill="1" applyBorder="1" applyAlignment="1">
      <x:alignment horizontal="center"/>
    </x:xf>
    <x:xf numFmtId="0" fontId="0" fillId="16" borderId="1" xfId="0" applyNumberFormat="1" applyFont="1" applyFill="1" applyBorder="1"/>
    <x:xf numFmtId="0" fontId="3" fillId="16" borderId="1" xfId="0" applyNumberFormat="1" applyFont="1" applyFill="1" applyBorder="1"/>
    <x:xf numFmtId="0" fontId="3" fillId="16" borderId="1" xfId="0" applyNumberFormat="1" applyFont="1" applyFill="1" applyBorder="1" applyAlignment="1">
      <x:alignment horizontal="center"/>
    </x:xf>
    <x:xf numFmtId="0" fontId="0" fillId="17" borderId="0" xfId="0" applyNumberFormat="1" applyFont="1" applyFill="1" applyBorder="1"/>
    <x:xf numFmtId="0" fontId="3" fillId="17" borderId="0" xfId="0" applyNumberFormat="1" applyFont="1" applyFill="1" applyBorder="1"/>
  </x:cellXfs>
  <x:cellStyles count="1">
    <x:cellStyle name="Normal" xfId="0"/>
  </x:cellStyles>
  <x:dxfs count="3">
    <x:dxf>
      <x:font>
        <x:b/>
        <x:color rgb="7F1D1D"/>
      </x:font>
      <x:fill>
        <x:patternFill patternType="solid">
          <x:bgColor rgb="FCA5A5"/>
        </x:patternFill>
      </x:fill>
    </x:dxf>
    <x:dxf>
      <x:font>
        <x:b/>
        <x:color rgb="92400E"/>
      </x:font>
      <x:fill>
        <x:patternFill patternType="solid">
          <x:bgColor rgb="FDE68A"/>
        </x:patternFill>
      </x:fill>
    </x:dxf>
    <x:dxf>
      <x:font>
        <x:b/>
        <x:color rgb="065F46"/>
      </x:font>
      <x:fill>
        <x:patternFill patternType="solid">
          <x:bgColor rgb="BBF7D0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a8476bb51954f17" /><Relationship Type="http://schemas.openxmlformats.org/officeDocument/2006/relationships/theme" Target="/xl/theme/theme1.xml" Id="R32d445dba9df4e97" /><Relationship Type="http://schemas.openxmlformats.org/officeDocument/2006/relationships/sharedStrings" Target="/xl/sharedStrings.xml" Id="R0d97b8040dc34f3a" /><Relationship Type="http://schemas.openxmlformats.org/officeDocument/2006/relationships/worksheet" Target="/xl/worksheets/sheet1.xml" Id="Rb6ebf516e59d4a7e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62c91c91b58c4541" /><Relationship Type="http://schemas.openxmlformats.org/officeDocument/2006/relationships/chart" Target="/xl/drawings/charts/chart2.xml" Id="R34c6c762663c475f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Évolution de la trésorerie finale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Series 1</c:v>
          </c:tx>
          <c:cat>
            <c:strRef>
              <c:f>'Plan de Tresorerie'!$A$33</c:f>
              <c:strCache>
                <c:ptCount val="0"/>
              </c:strCache>
            </c:strRef>
          </c:cat>
          <c:val>
            <c:numRef>
              <c:f>'Plan de Tresorerie'!$B$33</c:f>
              <c:numCache>
                <c:formatCode>#,##0 €</c:formatCode>
                <c:ptCount val="0"/>
              </c:numCache>
            </c:numRef>
          </c:val>
          <c:smooth val="0"/>
        </c:ser>
        <c:ser>
          <c:idx val="1"/>
          <c:order val="1"/>
          <c:tx>
            <c:v>Series 2</c:v>
          </c:tx>
          <c:cat>
            <c:strRef>
              <c:f>'Plan de Tresorerie'!$A$33</c:f>
              <c:strCache>
                <c:ptCount val="0"/>
              </c:strCache>
            </c:strRef>
          </c:cat>
          <c:val>
            <c:numRef>
              <c:f>'Plan de Tresorerie'!$C$33</c:f>
              <c:numCache>
                <c:formatCode>#,##0 €</c:formatCode>
                <c:ptCount val="0"/>
              </c:numCache>
            </c:numRef>
          </c:val>
          <c:smooth val="0"/>
        </c:ser>
        <c:ser>
          <c:idx val="2"/>
          <c:order val="2"/>
          <c:tx>
            <c:v>Series 3</c:v>
          </c:tx>
          <c:cat>
            <c:strRef>
              <c:f>'Plan de Tresorerie'!$A$33</c:f>
              <c:strCache>
                <c:ptCount val="0"/>
              </c:strCache>
            </c:strRef>
          </c:cat>
          <c:val>
            <c:numRef>
              <c:f>'Plan de Tresorerie'!$D$33</c:f>
              <c:numCache>
                <c:formatCode>#,##0 €</c:formatCode>
                <c:ptCount val="0"/>
              </c:numCache>
            </c:numRef>
          </c:val>
          <c:smooth val="0"/>
        </c:ser>
        <c:ser>
          <c:idx val="3"/>
          <c:order val="3"/>
          <c:tx>
            <c:v>Series 4</c:v>
          </c:tx>
          <c:cat>
            <c:strRef>
              <c:f>'Plan de Tresorerie'!$A$33</c:f>
              <c:strCache>
                <c:ptCount val="0"/>
              </c:strCache>
            </c:strRef>
          </c:cat>
          <c:val>
            <c:numRef>
              <c:f>'Plan de Tresorerie'!$E$33</c:f>
              <c:numCache>
                <c:formatCode>#,##0 €</c:formatCode>
                <c:ptCount val="0"/>
              </c:numCache>
            </c:numRef>
          </c:val>
          <c:smooth val="0"/>
        </c:ser>
        <c:ser>
          <c:idx val="4"/>
          <c:order val="4"/>
          <c:tx>
            <c:v>Series 5</c:v>
          </c:tx>
          <c:cat>
            <c:strRef>
              <c:f>'Plan de Tresorerie'!$A$33</c:f>
              <c:strCache>
                <c:ptCount val="0"/>
              </c:strCache>
            </c:strRef>
          </c:cat>
          <c:val>
            <c:numRef>
              <c:f>'Plan de Tresorerie'!$F$33</c:f>
              <c:numCache>
                <c:formatCode>#,##0 €</c:formatCode>
                <c:ptCount val="0"/>
              </c:numCache>
            </c:numRef>
          </c:val>
          <c:smooth val="0"/>
        </c:ser>
        <c:ser>
          <c:idx val="5"/>
          <c:order val="5"/>
          <c:tx>
            <c:v>Series 6</c:v>
          </c:tx>
          <c:cat>
            <c:strRef>
              <c:f>'Plan de Tresorerie'!$A$33</c:f>
              <c:strCache>
                <c:ptCount val="0"/>
              </c:strCache>
            </c:strRef>
          </c:cat>
          <c:val>
            <c:numRef>
              <c:f>'Plan de Tresorerie'!$G$33</c:f>
              <c:numCache>
                <c:formatCode>#,##0 €</c:formatCode>
                <c:ptCount val="0"/>
              </c:numCache>
            </c:numRef>
          </c:val>
          <c:smooth val="0"/>
        </c:ser>
        <c:ser>
          <c:idx val="6"/>
          <c:order val="6"/>
          <c:tx>
            <c:v>Series 7</c:v>
          </c:tx>
          <c:cat>
            <c:strRef>
              <c:f>'Plan de Tresorerie'!$A$33</c:f>
              <c:strCache>
                <c:ptCount val="0"/>
              </c:strCache>
            </c:strRef>
          </c:cat>
          <c:val>
            <c:numRef>
              <c:f>'Plan de Tresorerie'!$H$33</c:f>
              <c:numCache>
                <c:formatCode>#,##0 €</c:formatCode>
                <c:ptCount val="0"/>
              </c:numCache>
            </c:numRef>
          </c:val>
          <c:smooth val="0"/>
        </c:ser>
        <c:ser>
          <c:idx val="7"/>
          <c:order val="7"/>
          <c:tx>
            <c:v>Series 8</c:v>
          </c:tx>
          <c:cat>
            <c:strRef>
              <c:f>'Plan de Tresorerie'!$A$33</c:f>
              <c:strCache>
                <c:ptCount val="0"/>
              </c:strCache>
            </c:strRef>
          </c:cat>
          <c:val>
            <c:numRef>
              <c:f>'Plan de Tresorerie'!$I$33</c:f>
              <c:numCache>
                <c:formatCode>#,##0 €</c:formatCode>
                <c:ptCount val="0"/>
              </c:numCache>
            </c:numRef>
          </c:val>
          <c:smooth val="0"/>
        </c:ser>
        <c:ser>
          <c:idx val="8"/>
          <c:order val="8"/>
          <c:tx>
            <c:v>Series 9</c:v>
          </c:tx>
          <c:cat>
            <c:strRef>
              <c:f>'Plan de Tresorerie'!$A$33</c:f>
              <c:strCache>
                <c:ptCount val="0"/>
              </c:strCache>
            </c:strRef>
          </c:cat>
          <c:val>
            <c:numRef>
              <c:f>'Plan de Tresorerie'!$J$33</c:f>
              <c:numCache>
                <c:formatCode>#,##0 €</c:formatCode>
                <c:ptCount val="0"/>
              </c:numCache>
            </c:numRef>
          </c:val>
          <c:smooth val="0"/>
        </c:ser>
        <c:ser>
          <c:idx val="9"/>
          <c:order val="9"/>
          <c:tx>
            <c:v>Series 10</c:v>
          </c:tx>
          <c:cat>
            <c:strRef>
              <c:f>'Plan de Tresorerie'!$A$33</c:f>
              <c:strCache>
                <c:ptCount val="0"/>
              </c:strCache>
            </c:strRef>
          </c:cat>
          <c:val>
            <c:numRef>
              <c:f>'Plan de Tresorerie'!$K$33</c:f>
              <c:numCache>
                <c:formatCode>#,##0 €</c:formatCode>
                <c:ptCount val="0"/>
              </c:numCache>
            </c:numRef>
          </c:val>
          <c:smooth val="0"/>
        </c:ser>
        <c:ser>
          <c:idx val="10"/>
          <c:order val="10"/>
          <c:tx>
            <c:v>Series 11</c:v>
          </c:tx>
          <c:cat>
            <c:strRef>
              <c:f>'Plan de Tresorerie'!$A$33</c:f>
              <c:strCache>
                <c:ptCount val="0"/>
              </c:strCache>
            </c:strRef>
          </c:cat>
          <c:val>
            <c:numRef>
              <c:f>'Plan de Tresorerie'!$L$33</c:f>
              <c:numCache>
                <c:formatCode>#,##0 €</c:formatCode>
                <c:ptCount val="0"/>
              </c:numCache>
            </c:numRef>
          </c:val>
          <c:smooth val="0"/>
        </c:ser>
        <c:ser>
          <c:idx val="11"/>
          <c:order val="11"/>
          <c:tx>
            <c:v>Series 12</c:v>
          </c:tx>
          <c:cat>
            <c:strRef>
              <c:f>'Plan de Tresorerie'!$A$33</c:f>
              <c:strCache>
                <c:ptCount val="0"/>
              </c:strCache>
            </c:strRef>
          </c:cat>
          <c:val>
            <c:numRef>
              <c:f>'Plan de Tresorerie'!$M$33</c:f>
              <c:numCache>
                <c:formatCode>#,##0 €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Encaissements</c:v>
          </c:tx>
          <c:cat>
            <c:strRef>
              <c:f>'Plan de Tresorerie'!$B$11:$M$11</c:f>
              <c:strCache>
                <c:ptCount val="0"/>
              </c:strCache>
            </c:strRef>
          </c:cat>
          <c:val>
            <c:numRef>
              <c:f>'Plan de Tresorerie'!$B$20:$M$20</c:f>
              <c:numCache>
                <c:formatCode/>
                <c:ptCount val="0"/>
              </c:numCache>
            </c:numRef>
          </c:val>
        </c:ser>
        <c:ser>
          <c:idx val="1"/>
          <c:order val="1"/>
          <c:tx>
            <c:v>Décaissements</c:v>
          </c:tx>
          <c:cat>
            <c:strRef>
              <c:f>'Plan de Tresorerie'!$B$11:$M$11</c:f>
              <c:strCache>
                <c:ptCount val="0"/>
              </c:strCache>
            </c:strRef>
          </c:cat>
          <c:val>
            <c:numRef>
              <c:f>'Plan de Tresorerie'!$B$30:$M$30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15</xdr:col>
      <xdr:colOff>0</xdr:colOff>
      <xdr:row>3</xdr:row>
      <xdr:rowOff>0</xdr:rowOff>
    </xdr:from>
    <xdr:to>
      <xdr:col>24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62c91c91b58c4541"/>
        </a:graphicData>
      </a:graphic>
    </xdr:graphicFrame>
    <xdr:clientData/>
  </xdr:twoCellAnchor>
  <xdr:twoCellAnchor>
    <xdr:from>
      <xdr:col>15</xdr:col>
      <xdr:colOff>0</xdr:colOff>
      <xdr:row>19</xdr:row>
      <xdr:rowOff>0</xdr:rowOff>
    </xdr:from>
    <xdr:to>
      <xdr:col>24</xdr:col>
      <xdr:colOff>0</xdr:colOff>
      <xdr:row>34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34c6c762663c475f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2bacedbbd6c7407d" /></Relationships>
</file>

<file path=xl/worksheets/sheet1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</x:cols>
  <x:sheetData>
    <x:row r="1" ht="28" customHeight="1">
      <x:c r="A1" s="5" t="str">
        <x:v>PLAN DE TRÉSORERIE PRÉVISIONNEL – PETITE ENTREPRISE</x:v>
      </x:c>
    </x:row>
    <x:row r="2" ht="22" customHeight="1">
      <x:c r="A2" s="12" t="str">
        <x:v>Objectif : prévoir, décider et agir mois par mois — pas seulement suivre les montants</x:v>
      </x:c>
    </x:row>
    <x:row r="4">
      <x:c r="A4" s="18" t="str">
        <x:v>SYNTHÈSE DU PLAN</x:v>
      </x:c>
      <x:c r="B4" s="18" t="str"/>
      <x:c r="C4" s="18" t="str"/>
      <x:c r="D4" s="18" t="str"/>
      <x:c r="E4" s="18" t="str"/>
      <x:c r="F4" s="18" t="str"/>
      <x:c r="G4" s="18" t="str"/>
      <x:c r="H4" s="18" t="str"/>
      <x:c r="I4" s="18" t="str"/>
      <x:c r="J4" s="18" t="str"/>
      <x:c r="K4" s="18" t="str"/>
      <x:c r="L4" s="18" t="str"/>
      <x:c r="M4" s="18" t="str"/>
      <x:c r="N4" s="18" t="str"/>
    </x:row>
    <x:row r="5">
      <x:c r="A5" s="23" t="str">
        <x:v>Trésorerie initiale</x:v>
      </x:c>
      <x:c r="B5" s="23" t="n">
        <x:v>25000</x:v>
      </x:c>
      <x:c r="C5" s="23" t="str"/>
      <x:c r="D5" s="23" t="str"/>
      <x:c r="E5" s="23" t="str">
        <x:v>Encaissements annuels</x:v>
      </x:c>
      <x:c r="F5" s="23" t="n">
        <x:f>SUM(B18:M18)</x:f>
        <x:v>10000</x:v>
      </x:c>
      <x:c r="G5" s="23" t="str"/>
      <x:c r="H5" s="23" t="str">
        <x:v>Décaissements annuels</x:v>
      </x:c>
      <x:c r="I5" s="23" t="n">
        <x:f>SUM(B34:M34)</x:f>
        <x:v>0</x:v>
      </x:c>
      <x:c r="J5" s="23" t="str"/>
      <x:c r="K5" s="23" t="str">
        <x:v>Flux net annuel</x:v>
      </x:c>
      <x:c r="L5" s="23" t="n">
        <x:f>SUM(B36:M36)</x:f>
        <x:v>0</x:v>
      </x:c>
      <x:c r="M5" s="23" t="str"/>
      <x:c r="N5" s="23" t="str"/>
    </x:row>
    <x:row r="6">
      <x:c r="A6" s="23" t="str">
        <x:v>Solde final prévu</x:v>
      </x:c>
      <x:c r="B6" s="23" t="n">
        <x:f>M37</x:f>
        <x:v>154300</x:v>
      </x:c>
      <x:c r="C6" s="23" t="str"/>
      <x:c r="D6" s="23" t="str"/>
      <x:c r="E6" s="23" t="str">
        <x:v>Mois le plus faible</x:v>
      </x:c>
      <x:c r="F6" s="23" t="n">
        <x:f>INDEX($B$15:$M$15,1,MATCH(MIN($B$37:$M$37),$B$37:$M$37,0))</x:f>
        <x:v>28000</x:v>
      </x:c>
      <x:c r="G6" s="23" t="str"/>
      <x:c r="H6" s="23" t="str">
        <x:v>Solde mini</x:v>
      </x:c>
      <x:c r="I6" s="23" t="n">
        <x:f>MIN(B37:M37)</x:f>
        <x:v>1700</x:v>
      </x:c>
      <x:c r="J6" s="23" t="str"/>
      <x:c r="K6" s="23" t="str">
        <x:v>Niveau de risque</x:v>
      </x:c>
      <x:c r="L6" s="23" t="str">
        <x:f>IF(I3&lt;5000,"Critique",IF(I3&lt;12000,"Prudence","Sain"))</x:f>
        <x:v>Critique</x:v>
      </x:c>
      <x:c r="M6" s="23" t="str"/>
      <x:c r="N6" s="23" t="str"/>
    </x:row>
    <x:row r="7">
      <x:c r="A7" s="23" t="str">
        <x:v>Décision recommandée</x:v>
      </x:c>
      <x:c r="B7" s="23" t="str">
        <x:f>IF(I3&lt;5000,"Renforcer la trésorerie ou reporter certaines dépenses",IF(I3&lt;12000,"Surveiller les paiements clients et les charges","Plan compatible avec la trésorerie prévue"))</x:f>
        <x:v>Renforcer la trésorerie ou reporter certaines dépenses</x:v>
      </x:c>
      <x:c r="C7" s="23" t="str"/>
      <x:c r="D7" s="23" t="str"/>
      <x:c r="E7" s="23" t="str"/>
      <x:c r="F7" s="23" t="str"/>
      <x:c r="G7" s="23" t="str"/>
      <x:c r="H7" s="23" t="str"/>
      <x:c r="I7" s="23" t="str"/>
      <x:c r="J7" s="23" t="str"/>
      <x:c r="K7" s="23" t="str"/>
      <x:c r="L7" s="23" t="str"/>
      <x:c r="M7" s="23" t="str"/>
      <x:c r="N7" s="23" t="str"/>
    </x:row>
    <x:row r="10">
      <x:c r="A10" s="27" t="str">
        <x:v>PLAN MENSUEL DES FLUX</x:v>
      </x:c>
      <x:c r="B10" s="27" t="str"/>
      <x:c r="C10" s="27" t="str"/>
      <x:c r="D10" s="27" t="str"/>
      <x:c r="E10" s="27" t="str"/>
      <x:c r="F10" s="27" t="str"/>
      <x:c r="G10" s="27" t="str"/>
      <x:c r="H10" s="27" t="str"/>
      <x:c r="I10" s="27" t="str"/>
      <x:c r="J10" s="27" t="str"/>
      <x:c r="K10" s="27" t="str"/>
      <x:c r="L10" s="27" t="str"/>
      <x:c r="M10" s="27" t="str"/>
      <x:c r="N10" s="27" t="str"/>
    </x:row>
    <x:row r="11">
      <x:c r="A11" s="32" t="str">
        <x:v>Catégorie</x:v>
      </x:c>
      <x:c r="B11" s="32" t="str">
        <x:v>Janvier</x:v>
      </x:c>
      <x:c r="C11" s="32" t="str">
        <x:v>Février</x:v>
      </x:c>
      <x:c r="D11" s="32" t="str">
        <x:v>Mars</x:v>
      </x:c>
      <x:c r="E11" s="32" t="str">
        <x:v>Avril</x:v>
      </x:c>
      <x:c r="F11" s="32" t="str">
        <x:v>Mai</x:v>
      </x:c>
      <x:c r="G11" s="32" t="str">
        <x:v>Juin</x:v>
      </x:c>
      <x:c r="H11" s="32" t="str">
        <x:v>Juillet</x:v>
      </x:c>
      <x:c r="I11" s="32" t="str">
        <x:v>Août</x:v>
      </x:c>
      <x:c r="J11" s="32" t="str">
        <x:v>Septembre</x:v>
      </x:c>
      <x:c r="K11" s="32" t="str">
        <x:v>Octobre</x:v>
      </x:c>
      <x:c r="L11" s="32" t="str">
        <x:v>Novembre</x:v>
      </x:c>
      <x:c r="M11" s="32" t="str">
        <x:v>Décembre</x:v>
      </x:c>
      <x:c r="N11" s="32" t="str">
        <x:v>Total</x:v>
      </x:c>
    </x:row>
    <x:row r="12">
      <x:c r="A12" t="str">
        <x:v>Période</x:v>
      </x:c>
      <x:c r="B12" t="str">
        <x:v>Janvier</x:v>
      </x:c>
      <x:c r="C12" t="str">
        <x:v>Février</x:v>
      </x:c>
      <x:c r="D12" t="str">
        <x:v>Mars</x:v>
      </x:c>
      <x:c r="E12" t="str">
        <x:v>Avril</x:v>
      </x:c>
      <x:c r="F12" t="str">
        <x:v>Mai</x:v>
      </x:c>
      <x:c r="G12" t="str">
        <x:v>Juin</x:v>
      </x:c>
      <x:c r="H12" t="str">
        <x:v>Juillet</x:v>
      </x:c>
      <x:c r="I12" t="str">
        <x:v>Août</x:v>
      </x:c>
      <x:c r="J12" t="str">
        <x:v>Septembre</x:v>
      </x:c>
      <x:c r="K12" t="str">
        <x:v>Octobre</x:v>
      </x:c>
      <x:c r="L12" t="str">
        <x:v>Novembre</x:v>
      </x:c>
      <x:c r="M12" t="str">
        <x:v>Décembre</x:v>
      </x:c>
      <x:c r="N12" t="str"/>
    </x:row>
    <x:row r="13">
      <x:c r="A13" t="str">
        <x:v>Trésorerie initiale</x:v>
      </x:c>
      <x:c r="B13" t="str"/>
      <x:c r="C13" t="str"/>
      <x:c r="D13" t="str"/>
      <x:c r="E13" t="str"/>
      <x:c r="F13" t="str"/>
      <x:c r="G13" t="str"/>
      <x:c r="H13" t="str"/>
      <x:c r="I13" t="str"/>
      <x:c r="J13" t="str"/>
      <x:c r="K13" t="str"/>
      <x:c r="L13" t="str"/>
      <x:c r="M13" t="str"/>
      <x:c r="N13" t="str"/>
    </x:row>
    <x:row r="14">
      <x:c r="A14" s="37" t="str">
        <x:v>ENCAISSEMENTS</x:v>
      </x:c>
      <x:c r="B14" s="37" t="n">
        <x:f>B37</x:f>
        <x:v>1700</x:v>
      </x:c>
      <x:c r="C14" s="37" t="n">
        <x:f>C37</x:f>
        <x:v>15700</x:v>
      </x:c>
      <x:c r="D14" s="37" t="n">
        <x:f>D37</x:f>
        <x:v>19550</x:v>
      </x:c>
      <x:c r="E14" s="37" t="n">
        <x:f>E37</x:f>
        <x:v>29000</x:v>
      </x:c>
      <x:c r="F14" s="37" t="n">
        <x:f>F37</x:f>
        <x:v>43400</x:v>
      </x:c>
      <x:c r="G14" s="37" t="n">
        <x:f>G37</x:f>
        <x:v>58000</x:v>
      </x:c>
      <x:c r="H14" s="37" t="n">
        <x:f>H37</x:f>
        <x:v>74700</x:v>
      </x:c>
      <x:c r="I14" s="37" t="n">
        <x:f>I37</x:f>
        <x:v>90550</x:v>
      </x:c>
      <x:c r="J14" s="37" t="n">
        <x:f>J37</x:f>
        <x:v>106350</x:v>
      </x:c>
      <x:c r="K14" s="37" t="n">
        <x:f>K37</x:f>
        <x:v>122050</x:v>
      </x:c>
      <x:c r="L14" s="37" t="n">
        <x:f>L37</x:f>
        <x:v>138500</x:v>
      </x:c>
      <x:c r="M14" s="37" t="n">
        <x:f>M37</x:f>
        <x:v>154300</x:v>
      </x:c>
      <x:c r="N14" s="37" t="str"/>
    </x:row>
    <x:row r="15">
      <x:c r="A15" t="str">
        <x:v>Ventes / prestations</x:v>
      </x:c>
      <x:c r="B15" s="72" t="n">
        <x:v>28000</x:v>
      </x:c>
      <x:c r="C15" s="72" t="n">
        <x:v>29500</x:v>
      </x:c>
      <x:c r="D15" s="72" t="n">
        <x:v>31000</x:v>
      </x:c>
      <x:c r="E15" s="72" t="n">
        <x:v>32500</x:v>
      </x:c>
      <x:c r="F15" s="72" t="n">
        <x:v>34000</x:v>
      </x:c>
      <x:c r="G15" s="72" t="n">
        <x:v>36000</x:v>
      </x:c>
      <x:c r="H15" s="72" t="n">
        <x:v>35000</x:v>
      </x:c>
      <x:c r="I15" s="72" t="n">
        <x:v>33000</x:v>
      </x:c>
      <x:c r="J15" s="72" t="n">
        <x:v>37000</x:v>
      </x:c>
      <x:c r="K15" s="72" t="n">
        <x:v>39000</x:v>
      </x:c>
      <x:c r="L15" s="72" t="n">
        <x:v>41000</x:v>
      </x:c>
      <x:c r="M15" s="72" t="n">
        <x:v>43000</x:v>
      </x:c>
      <x:c r="N15" s="72" t="n">
        <x:f>SUM(B15:M15)</x:f>
        <x:v>419000</x:v>
      </x:c>
    </x:row>
    <x:row r="16">
      <x:c r="A16" t="str">
        <x:v>Acomptes clients</x:v>
      </x:c>
      <x:c r="B16" s="72" t="n">
        <x:v>4000</x:v>
      </x:c>
      <x:c r="C16" s="72" t="n">
        <x:v>3000</x:v>
      </x:c>
      <x:c r="D16" s="72" t="n">
        <x:v>3500</x:v>
      </x:c>
      <x:c r="E16" s="72" t="n">
        <x:v>2000</x:v>
      </x:c>
      <x:c r="F16" s="72" t="n">
        <x:v>4500</x:v>
      </x:c>
      <x:c r="G16" s="72" t="n">
        <x:v>3000</x:v>
      </x:c>
      <x:c r="H16" s="72" t="n">
        <x:v>2500</x:v>
      </x:c>
      <x:c r="I16" s="72" t="n">
        <x:v>2000</x:v>
      </x:c>
      <x:c r="J16" s="72" t="n">
        <x:v>4000</x:v>
      </x:c>
      <x:c r="K16" s="72" t="n">
        <x:v>3000</x:v>
      </x:c>
      <x:c r="L16" s="72" t="n">
        <x:v>3500</x:v>
      </x:c>
      <x:c r="M16" s="72" t="n">
        <x:v>4500</x:v>
      </x:c>
      <x:c r="N16" s="72" t="n">
        <x:f>SUM(B16:M16)</x:f>
        <x:v>39500</x:v>
      </x:c>
    </x:row>
    <x:row r="17">
      <x:c r="A17" t="str">
        <x:v>Subventions / aides</x:v>
      </x:c>
      <x:c r="B17" s="72" t="n">
        <x:v>0</x:v>
      </x:c>
      <x:c r="C17" s="72" t="n">
        <x:v>0</x:v>
      </x:c>
      <x:c r="D17" s="72" t="n">
        <x:v>0</x:v>
      </x:c>
      <x:c r="E17" s="72" t="n">
        <x:v>5000</x:v>
      </x:c>
      <x:c r="F17" s="72" t="n">
        <x:v>0</x:v>
      </x:c>
      <x:c r="G17" s="72" t="n">
        <x:v>0</x:v>
      </x:c>
      <x:c r="H17" s="72" t="n">
        <x:v>0</x:v>
      </x:c>
      <x:c r="I17" s="72" t="n">
        <x:v>0</x:v>
      </x:c>
      <x:c r="J17" s="72" t="n">
        <x:v>0</x:v>
      </x:c>
      <x:c r="K17" s="72" t="n">
        <x:v>0</x:v>
      </x:c>
      <x:c r="L17" s="72" t="n">
        <x:v>0</x:v>
      </x:c>
      <x:c r="M17" s="72" t="n">
        <x:v>0</x:v>
      </x:c>
      <x:c r="N17" s="72" t="n">
        <x:f>SUM(B17:M17)</x:f>
        <x:v>5000</x:v>
      </x:c>
    </x:row>
    <x:row r="18">
      <x:c r="A18" t="str">
        <x:v>Apports / financement</x:v>
      </x:c>
      <x:c r="B18" s="72" t="n">
        <x:v>0</x:v>
      </x:c>
      <x:c r="C18" s="72" t="n">
        <x:v>0</x:v>
      </x:c>
      <x:c r="D18" s="72" t="n">
        <x:v>10000</x:v>
      </x:c>
      <x:c r="E18" s="72" t="n">
        <x:v>0</x:v>
      </x:c>
      <x:c r="F18" s="72" t="n">
        <x:v>0</x:v>
      </x:c>
      <x:c r="G18" s="72" t="n">
        <x:v>0</x:v>
      </x:c>
      <x:c r="H18" s="72" t="n">
        <x:v>0</x:v>
      </x:c>
      <x:c r="I18" s="72" t="n">
        <x:v>0</x:v>
      </x:c>
      <x:c r="J18" s="72" t="n">
        <x:v>0</x:v>
      </x:c>
      <x:c r="K18" s="72" t="n">
        <x:v>0</x:v>
      </x:c>
      <x:c r="L18" s="72" t="n">
        <x:v>0</x:v>
      </x:c>
      <x:c r="M18" s="72" t="n">
        <x:v>0</x:v>
      </x:c>
      <x:c r="N18" s="72" t="n">
        <x:f>SUM(B18:M18)</x:f>
        <x:v>10000</x:v>
      </x:c>
    </x:row>
    <x:row r="19">
      <x:c r="A19" t="str">
        <x:v>Autres recettes</x:v>
      </x:c>
      <x:c r="B19" s="72" t="n">
        <x:v>1200</x:v>
      </x:c>
      <x:c r="C19" s="72" t="n">
        <x:v>900</x:v>
      </x:c>
      <x:c r="D19" s="72" t="n">
        <x:v>1100</x:v>
      </x:c>
      <x:c r="E19" s="72" t="n">
        <x:v>1000</x:v>
      </x:c>
      <x:c r="F19" s="72" t="n">
        <x:v>1300</x:v>
      </x:c>
      <x:c r="G19" s="72" t="n">
        <x:v>1200</x:v>
      </x:c>
      <x:c r="H19" s="72" t="n">
        <x:v>1000</x:v>
      </x:c>
      <x:c r="I19" s="72" t="n">
        <x:v>900</x:v>
      </x:c>
      <x:c r="J19" s="72" t="n">
        <x:v>1300</x:v>
      </x:c>
      <x:c r="K19" s="72" t="n">
        <x:v>1400</x:v>
      </x:c>
      <x:c r="L19" s="72" t="n">
        <x:v>1500</x:v>
      </x:c>
      <x:c r="M19" s="72" t="n">
        <x:v>1600</x:v>
      </x:c>
      <x:c r="N19" s="72" t="n">
        <x:f>SUM(B19:M19)</x:f>
        <x:v>14400</x:v>
      </x:c>
    </x:row>
    <x:row r="20">
      <x:c r="A20" s="41" t="str">
        <x:v>Total encaissements</x:v>
      </x:c>
      <x:c r="B20" s="73" t="n">
        <x:f>SUM(B15:B19)</x:f>
        <x:v>33200</x:v>
      </x:c>
      <x:c r="C20" s="73" t="n">
        <x:f>SUM(C15:C19)</x:f>
        <x:v>33400</x:v>
      </x:c>
      <x:c r="D20" s="73" t="n">
        <x:f>SUM(D15:D19)</x:f>
        <x:v>45600</x:v>
      </x:c>
      <x:c r="E20" s="73" t="n">
        <x:f>SUM(E15:E19)</x:f>
        <x:v>40500</x:v>
      </x:c>
      <x:c r="F20" s="73" t="n">
        <x:f>SUM(F15:F19)</x:f>
        <x:v>39800</x:v>
      </x:c>
      <x:c r="G20" s="73" t="n">
        <x:f>SUM(G15:G19)</x:f>
        <x:v>40200</x:v>
      </x:c>
      <x:c r="H20" s="73" t="n">
        <x:f>SUM(H15:H19)</x:f>
        <x:v>38500</x:v>
      </x:c>
      <x:c r="I20" s="73" t="n">
        <x:f>SUM(I15:I19)</x:f>
        <x:v>35900</x:v>
      </x:c>
      <x:c r="J20" s="73" t="n">
        <x:f>SUM(J15:J19)</x:f>
        <x:v>42300</x:v>
      </x:c>
      <x:c r="K20" s="73" t="n">
        <x:f>SUM(K15:K19)</x:f>
        <x:v>43400</x:v>
      </x:c>
      <x:c r="L20" s="73" t="n">
        <x:f>SUM(L15:L19)</x:f>
        <x:v>46000</x:v>
      </x:c>
      <x:c r="M20" s="73" t="n">
        <x:f>SUM(M15:M19)</x:f>
        <x:v>49100</x:v>
      </x:c>
      <x:c r="N20" s="73" t="n">
        <x:f>SUM(B20:M20)</x:f>
        <x:v>487900</x:v>
      </x:c>
    </x:row>
    <x:row r="21">
      <x:c r="A21" s="45" t="str">
        <x:v>DÉCAISSEMENTS</x:v>
      </x:c>
      <x:c r="B21" s="74" t="str"/>
      <x:c r="C21" s="74" t="str"/>
      <x:c r="D21" s="74" t="str"/>
      <x:c r="E21" s="74" t="str"/>
      <x:c r="F21" s="74" t="str"/>
      <x:c r="G21" s="74" t="str"/>
      <x:c r="H21" s="74" t="str"/>
      <x:c r="I21" s="74" t="str"/>
      <x:c r="J21" s="74" t="str"/>
      <x:c r="K21" s="74" t="str"/>
      <x:c r="L21" s="74" t="str"/>
      <x:c r="M21" s="74" t="str"/>
      <x:c r="N21" s="74" t="str"/>
    </x:row>
    <x:row r="22">
      <x:c r="A22" t="str">
        <x:v>Achats fournisseurs</x:v>
      </x:c>
      <x:c r="B22" s="72" t="n">
        <x:v>18000</x:v>
      </x:c>
      <x:c r="C22" s="72" t="n">
        <x:v>16000</x:v>
      </x:c>
      <x:c r="D22" s="72" t="n">
        <x:v>17500</x:v>
      </x:c>
      <x:c r="E22" s="72" t="n">
        <x:v>18500</x:v>
      </x:c>
      <x:c r="F22" s="72" t="n">
        <x:v>20000</x:v>
      </x:c>
      <x:c r="G22" s="72" t="n">
        <x:v>19000</x:v>
      </x:c>
      <x:c r="H22" s="72" t="n">
        <x:v>20500</x:v>
      </x:c>
      <x:c r="I22" s="72" t="n">
        <x:v>18800</x:v>
      </x:c>
      <x:c r="J22" s="72" t="n">
        <x:v>21000</x:v>
      </x:c>
      <x:c r="K22" s="72" t="n">
        <x:v>22000</x:v>
      </x:c>
      <x:c r="L22" s="72" t="n">
        <x:v>23000</x:v>
      </x:c>
      <x:c r="M22" s="72" t="n">
        <x:v>24000</x:v>
      </x:c>
      <x:c r="N22" s="72" t="n">
        <x:f>SUM(B22:M22)</x:f>
        <x:v>238300</x:v>
      </x:c>
    </x:row>
    <x:row r="23">
      <x:c r="A23" t="str">
        <x:v>Loyers et charges fixes</x:v>
      </x:c>
      <x:c r="B23" s="72" t="n">
        <x:v>9500</x:v>
      </x:c>
      <x:c r="C23" s="72" t="n">
        <x:v>10200</x:v>
      </x:c>
      <x:c r="D23" s="72" t="n">
        <x:v>11000</x:v>
      </x:c>
      <x:c r="E23" s="72" t="n">
        <x:v>9800</x:v>
      </x:c>
      <x:c r="F23" s="72" t="n">
        <x:v>11500</x:v>
      </x:c>
      <x:c r="G23" s="72" t="n">
        <x:v>12200</x:v>
      </x:c>
      <x:c r="H23" s="72" t="n">
        <x:v>11800</x:v>
      </x:c>
      <x:c r="I23" s="72" t="n">
        <x:v>10600</x:v>
      </x:c>
      <x:c r="J23" s="72" t="n">
        <x:v>13000</x:v>
      </x:c>
      <x:c r="K23" s="72" t="n">
        <x:v>12500</x:v>
      </x:c>
      <x:c r="L23" s="72" t="n">
        <x:v>14000</x:v>
      </x:c>
      <x:c r="M23" s="72" t="n">
        <x:v>15000</x:v>
      </x:c>
      <x:c r="N23" s="72" t="n">
        <x:f>SUM(B23:M23)</x:f>
        <x:v>141100</x:v>
      </x:c>
    </x:row>
    <x:row r="24">
      <x:c r="A24" t="str">
        <x:v>Salaires et charges sociales</x:v>
      </x:c>
      <x:c r="B24" s="72" t="n">
        <x:v>4200</x:v>
      </x:c>
      <x:c r="C24" s="72" t="n">
        <x:v>4200</x:v>
      </x:c>
      <x:c r="D24" s="72" t="n">
        <x:v>4300</x:v>
      </x:c>
      <x:c r="E24" s="72" t="n">
        <x:v>4300</x:v>
      </x:c>
      <x:c r="F24" s="72" t="n">
        <x:v>4400</x:v>
      </x:c>
      <x:c r="G24" s="72" t="n">
        <x:v>4400</x:v>
      </x:c>
      <x:c r="H24" s="72" t="n">
        <x:v>4500</x:v>
      </x:c>
      <x:c r="I24" s="72" t="n">
        <x:v>4500</x:v>
      </x:c>
      <x:c r="J24" s="72" t="n">
        <x:v>4600</x:v>
      </x:c>
      <x:c r="K24" s="72" t="n">
        <x:v>4600</x:v>
      </x:c>
      <x:c r="L24" s="72" t="n">
        <x:v>4700</x:v>
      </x:c>
      <x:c r="M24" s="72" t="n">
        <x:v>4700</x:v>
      </x:c>
      <x:c r="N24" s="72" t="n">
        <x:f>SUM(B24:M24)</x:f>
        <x:v>53400</x:v>
      </x:c>
    </x:row>
    <x:row r="25">
      <x:c r="A25" t="str">
        <x:v>TVA / impôts / taxes</x:v>
      </x:c>
      <x:c r="B25" s="72" t="n">
        <x:v>8500</x:v>
      </x:c>
      <x:c r="C25" s="72" t="n">
        <x:v>8500</x:v>
      </x:c>
      <x:c r="D25" s="72" t="n">
        <x:v>8800</x:v>
      </x:c>
      <x:c r="E25" s="72" t="n">
        <x:v>8800</x:v>
      </x:c>
      <x:c r="F25" s="72" t="n">
        <x:v>9100</x:v>
      </x:c>
      <x:c r="G25" s="72" t="n">
        <x:v>9100</x:v>
      </x:c>
      <x:c r="H25" s="72" t="n">
        <x:v>9400</x:v>
      </x:c>
      <x:c r="I25" s="72" t="n">
        <x:v>9400</x:v>
      </x:c>
      <x:c r="J25" s="72" t="n">
        <x:v>9700</x:v>
      </x:c>
      <x:c r="K25" s="72" t="n">
        <x:v>9700</x:v>
      </x:c>
      <x:c r="L25" s="72" t="n">
        <x:v>10000</x:v>
      </x:c>
      <x:c r="M25" s="72" t="n">
        <x:v>10000</x:v>
      </x:c>
      <x:c r="N25" s="72" t="n">
        <x:f>SUM(B25:M25)</x:f>
        <x:v>111000</x:v>
      </x:c>
    </x:row>
    <x:row r="26">
      <x:c r="A26" t="str">
        <x:v>Remboursements emprunts</x:v>
      </x:c>
      <x:c r="B26" s="72" t="n">
        <x:v>2800</x:v>
      </x:c>
      <x:c r="C26" s="72" t="n">
        <x:v>3100</x:v>
      </x:c>
      <x:c r="D26" s="72" t="n">
        <x:v>3300</x:v>
      </x:c>
      <x:c r="E26" s="72" t="n">
        <x:v>3500</x:v>
      </x:c>
      <x:c r="F26" s="72" t="n">
        <x:v>3700</x:v>
      </x:c>
      <x:c r="G26" s="72" t="n">
        <x:v>3900</x:v>
      </x:c>
      <x:c r="H26" s="72" t="n">
        <x:v>3800</x:v>
      </x:c>
      <x:c r="I26" s="72" t="n">
        <x:v>3600</x:v>
      </x:c>
      <x:c r="J26" s="72" t="n">
        <x:v>4000</x:v>
      </x:c>
      <x:c r="K26" s="72" t="n">
        <x:v>4200</x:v>
      </x:c>
      <x:c r="L26" s="72" t="n">
        <x:v>4400</x:v>
      </x:c>
      <x:c r="M26" s="72" t="n">
        <x:v>4600</x:v>
      </x:c>
      <x:c r="N26" s="72" t="n">
        <x:f>SUM(B26:M26)</x:f>
        <x:v>44900</x:v>
      </x:c>
    </x:row>
    <x:row r="27">
      <x:c r="A27" t="str">
        <x:v>Investissements</x:v>
      </x:c>
      <x:c r="B27" s="72" t="n">
        <x:v>1500</x:v>
      </x:c>
      <x:c r="C27" s="72" t="n">
        <x:v>1500</x:v>
      </x:c>
      <x:c r="D27" s="72" t="n">
        <x:v>1500</x:v>
      </x:c>
      <x:c r="E27" s="72" t="n">
        <x:v>1500</x:v>
      </x:c>
      <x:c r="F27" s="72" t="n">
        <x:v>1500</x:v>
      </x:c>
      <x:c r="G27" s="72" t="n">
        <x:v>1500</x:v>
      </x:c>
      <x:c r="H27" s="72" t="n">
        <x:v>1500</x:v>
      </x:c>
      <x:c r="I27" s="72" t="n">
        <x:v>1500</x:v>
      </x:c>
      <x:c r="J27" s="72" t="n">
        <x:v>1500</x:v>
      </x:c>
      <x:c r="K27" s="72" t="n">
        <x:v>1500</x:v>
      </x:c>
      <x:c r="L27" s="72" t="n">
        <x:v>1500</x:v>
      </x:c>
      <x:c r="M27" s="72" t="n">
        <x:v>1500</x:v>
      </x:c>
      <x:c r="N27" s="72" t="n">
        <x:f>SUM(B27:M27)</x:f>
        <x:v>18000</x:v>
      </x:c>
    </x:row>
    <x:row r="28">
      <x:c r="A28" t="str">
        <x:v>Marketing / commercial</x:v>
      </x:c>
      <x:c r="B28" s="72" t="n">
        <x:v>2500</x:v>
      </x:c>
      <x:c r="C28" s="72" t="n">
        <x:v>2800</x:v>
      </x:c>
      <x:c r="D28" s="72" t="n">
        <x:v>2200</x:v>
      </x:c>
      <x:c r="E28" s="72" t="n">
        <x:v>2600</x:v>
      </x:c>
      <x:c r="F28" s="72" t="n">
        <x:v>3000</x:v>
      </x:c>
      <x:c r="G28" s="72" t="n">
        <x:v>3500</x:v>
      </x:c>
      <x:c r="H28" s="72" t="n">
        <x:v>2800</x:v>
      </x:c>
      <x:c r="I28" s="72" t="n">
        <x:v>2500</x:v>
      </x:c>
      <x:c r="J28" s="72" t="n">
        <x:v>3200</x:v>
      </x:c>
      <x:c r="K28" s="72" t="n">
        <x:v>3400</x:v>
      </x:c>
      <x:c r="L28" s="72" t="n">
        <x:v>3600</x:v>
      </x:c>
      <x:c r="M28" s="72" t="n">
        <x:v>3800</x:v>
      </x:c>
      <x:c r="N28" s="72" t="n">
        <x:f>SUM(B28:M28)</x:f>
        <x:v>35900</x:v>
      </x:c>
    </x:row>
    <x:row r="29">
      <x:c r="A29" t="str">
        <x:v>Divers / imprévus</x:v>
      </x:c>
      <x:c r="B29" s="72" t="n">
        <x:v>900</x:v>
      </x:c>
      <x:c r="C29" s="72" t="n">
        <x:v>1100</x:v>
      </x:c>
      <x:c r="D29" s="72" t="n">
        <x:v>850</x:v>
      </x:c>
      <x:c r="E29" s="72" t="n">
        <x:v>950</x:v>
      </x:c>
      <x:c r="F29" s="72" t="n">
        <x:v>1000</x:v>
      </x:c>
      <x:c r="G29" s="72" t="n">
        <x:v>1200</x:v>
      </x:c>
      <x:c r="H29" s="72" t="n">
        <x:v>900</x:v>
      </x:c>
      <x:c r="I29" s="72" t="n">
        <x:v>850</x:v>
      </x:c>
      <x:c r="J29" s="72" t="n">
        <x:v>1100</x:v>
      </x:c>
      <x:c r="K29" s="72" t="n">
        <x:v>1200</x:v>
      </x:c>
      <x:c r="L29" s="72" t="n">
        <x:v>1250</x:v>
      </x:c>
      <x:c r="M29" s="72" t="n">
        <x:v>1300</x:v>
      </x:c>
      <x:c r="N29" s="72" t="n">
        <x:f>SUM(B29:M29)</x:f>
        <x:v>12600</x:v>
      </x:c>
    </x:row>
    <x:row r="30">
      <x:c r="A30" s="49" t="str">
        <x:v>Total décaissements</x:v>
      </x:c>
      <x:c r="B30" s="75" t="n">
        <x:f>SUM(B22:B29)</x:f>
        <x:v>47900</x:v>
      </x:c>
      <x:c r="C30" s="75" t="n">
        <x:f>SUM(C22:C29)</x:f>
        <x:v>47400</x:v>
      </x:c>
      <x:c r="D30" s="75" t="n">
        <x:f>SUM(D22:D29)</x:f>
        <x:v>49450</x:v>
      </x:c>
      <x:c r="E30" s="75" t="n">
        <x:f>SUM(E22:E29)</x:f>
        <x:v>49950</x:v>
      </x:c>
      <x:c r="F30" s="75" t="n">
        <x:f>SUM(F22:F29)</x:f>
        <x:v>54200</x:v>
      </x:c>
      <x:c r="G30" s="75" t="n">
        <x:f>SUM(G22:G29)</x:f>
        <x:v>54800</x:v>
      </x:c>
      <x:c r="H30" s="75" t="n">
        <x:f>SUM(H22:H29)</x:f>
        <x:v>55200</x:v>
      </x:c>
      <x:c r="I30" s="75" t="n">
        <x:f>SUM(I22:I29)</x:f>
        <x:v>51750</x:v>
      </x:c>
      <x:c r="J30" s="75" t="n">
        <x:f>SUM(J22:J29)</x:f>
        <x:v>58100</x:v>
      </x:c>
      <x:c r="K30" s="75" t="n">
        <x:f>SUM(K22:K29)</x:f>
        <x:v>59100</x:v>
      </x:c>
      <x:c r="L30" s="75" t="n">
        <x:f>SUM(L22:L29)</x:f>
        <x:v>62450</x:v>
      </x:c>
      <x:c r="M30" s="75" t="n">
        <x:f>SUM(M22:M29)</x:f>
        <x:v>64900</x:v>
      </x:c>
      <x:c r="N30" s="75" t="n">
        <x:f>SUM(B30:M30)</x:f>
        <x:v>655200</x:v>
      </x:c>
    </x:row>
    <x:row r="31">
      <x:c r="A31" s="53" t="str">
        <x:v>RÉSULTAT</x:v>
      </x:c>
      <x:c r="B31" s="76" t="str"/>
      <x:c r="C31" s="76" t="str"/>
      <x:c r="D31" s="76" t="str"/>
      <x:c r="E31" s="76" t="str"/>
      <x:c r="F31" s="76" t="str"/>
      <x:c r="G31" s="76" t="str"/>
      <x:c r="H31" s="76" t="str"/>
      <x:c r="I31" s="76" t="str"/>
      <x:c r="J31" s="76" t="str"/>
      <x:c r="K31" s="76" t="str"/>
      <x:c r="L31" s="76" t="str"/>
      <x:c r="M31" s="76" t="str"/>
      <x:c r="N31" s="76" t="str"/>
    </x:row>
    <x:row r="32">
      <x:c r="A32" s="57" t="str">
        <x:v>Flux net mensuel</x:v>
      </x:c>
      <x:c r="B32" s="77" t="n">
        <x:f>B20-B30</x:f>
        <x:v>-14700</x:v>
      </x:c>
      <x:c r="C32" s="77" t="n">
        <x:f>C20-C30</x:f>
        <x:v>-14000</x:v>
      </x:c>
      <x:c r="D32" s="77" t="n">
        <x:f>D20-D30</x:f>
        <x:v>-3850</x:v>
      </x:c>
      <x:c r="E32" s="77" t="n">
        <x:f>E20-E30</x:f>
        <x:v>-9450</x:v>
      </x:c>
      <x:c r="F32" s="77" t="n">
        <x:f>F20-F30</x:f>
        <x:v>-14400</x:v>
      </x:c>
      <x:c r="G32" s="77" t="n">
        <x:f>G20-G30</x:f>
        <x:v>-14600</x:v>
      </x:c>
      <x:c r="H32" s="77" t="n">
        <x:f>H20-H30</x:f>
        <x:v>-16700</x:v>
      </x:c>
      <x:c r="I32" s="77" t="n">
        <x:f>I20-I30</x:f>
        <x:v>-15850</x:v>
      </x:c>
      <x:c r="J32" s="77" t="n">
        <x:f>J20-J30</x:f>
        <x:v>-15800</x:v>
      </x:c>
      <x:c r="K32" s="77" t="n">
        <x:f>K20-K30</x:f>
        <x:v>-15700</x:v>
      </x:c>
      <x:c r="L32" s="77" t="n">
        <x:f>L20-L30</x:f>
        <x:v>-16450</x:v>
      </x:c>
      <x:c r="M32" s="77" t="n">
        <x:f>M20-M30</x:f>
        <x:v>-15800</x:v>
      </x:c>
      <x:c r="N32" s="77" t="n">
        <x:f>SUM(B32:M32)</x:f>
        <x:v>-167300</x:v>
      </x:c>
    </x:row>
    <x:row r="33">
      <x:c r="A33" s="61" t="str">
        <x:v>Trésorerie finale</x:v>
      </x:c>
      <x:c r="B33" s="78" t="n">
        <x:f>$B$5+B32</x:f>
        <x:v>10300</x:v>
      </x:c>
      <x:c r="C33" s="78" t="n">
        <x:f>B33+C32</x:f>
        <x:v>-3700</x:v>
      </x:c>
      <x:c r="D33" s="78" t="n">
        <x:f>C33+D32</x:f>
        <x:v>-7550</x:v>
      </x:c>
      <x:c r="E33" s="78" t="n">
        <x:f>D33+E32</x:f>
        <x:v>-17000</x:v>
      </x:c>
      <x:c r="F33" s="78" t="n">
        <x:f>E33+F32</x:f>
        <x:v>-31400</x:v>
      </x:c>
      <x:c r="G33" s="78" t="n">
        <x:f>F33+G32</x:f>
        <x:v>-46000</x:v>
      </x:c>
      <x:c r="H33" s="78" t="n">
        <x:f>G33+H32</x:f>
        <x:v>-62700</x:v>
      </x:c>
      <x:c r="I33" s="78" t="n">
        <x:f>H33+I32</x:f>
        <x:v>-78550</x:v>
      </x:c>
      <x:c r="J33" s="78" t="n">
        <x:f>I33+J32</x:f>
        <x:v>-94350</x:v>
      </x:c>
      <x:c r="K33" s="78" t="n">
        <x:f>J33+K32</x:f>
        <x:v>-110050</x:v>
      </x:c>
      <x:c r="L33" s="78" t="n">
        <x:f>K33+L32</x:f>
        <x:v>-126500</x:v>
      </x:c>
      <x:c r="M33" s="78" t="n">
        <x:f>L33+M32</x:f>
        <x:v>-142300</x:v>
      </x:c>
      <x:c r="N33" s="78" t="n">
        <x:f>M33</x:f>
        <x:v>-142300</x:v>
      </x:c>
    </x:row>
    <x:row r="34">
      <x:c r="A34" s="65" t="str">
        <x:v>Statut</x:v>
      </x:c>
      <x:c r="B34" s="65" t="str">
        <x:f>IF(B33&lt;5000,"Critique",IF(B33&lt;12000,"Prudence","OK"))</x:f>
        <x:v>Prudence</x:v>
      </x:c>
      <x:c r="C34" s="65" t="str">
        <x:f>IF(C33&lt;5000,"Critique",IF(C33&lt;12000,"Prudence","OK"))</x:f>
        <x:v>Critique</x:v>
      </x:c>
      <x:c r="D34" s="65" t="str">
        <x:f>IF(D33&lt;5000,"Critique",IF(D33&lt;12000,"Prudence","OK"))</x:f>
        <x:v>Critique</x:v>
      </x:c>
      <x:c r="E34" s="65" t="str">
        <x:f>IF(E33&lt;5000,"Critique",IF(E33&lt;12000,"Prudence","OK"))</x:f>
        <x:v>Critique</x:v>
      </x:c>
      <x:c r="F34" s="65" t="str">
        <x:f>IF(F33&lt;5000,"Critique",IF(F33&lt;12000,"Prudence","OK"))</x:f>
        <x:v>Critique</x:v>
      </x:c>
      <x:c r="G34" s="65" t="str">
        <x:f>IF(G33&lt;5000,"Critique",IF(G33&lt;12000,"Prudence","OK"))</x:f>
        <x:v>Critique</x:v>
      </x:c>
      <x:c r="H34" s="65" t="str">
        <x:f>IF(H33&lt;5000,"Critique",IF(H33&lt;12000,"Prudence","OK"))</x:f>
        <x:v>Critique</x:v>
      </x:c>
      <x:c r="I34" s="65" t="str">
        <x:f>IF(I33&lt;5000,"Critique",IF(I33&lt;12000,"Prudence","OK"))</x:f>
        <x:v>Critique</x:v>
      </x:c>
      <x:c r="J34" s="65" t="str">
        <x:f>IF(J33&lt;5000,"Critique",IF(J33&lt;12000,"Prudence","OK"))</x:f>
        <x:v>Critique</x:v>
      </x:c>
      <x:c r="K34" s="65" t="str">
        <x:f>IF(K33&lt;5000,"Critique",IF(K33&lt;12000,"Prudence","OK"))</x:f>
        <x:v>Critique</x:v>
      </x:c>
      <x:c r="L34" s="65" t="str">
        <x:f>IF(L33&lt;5000,"Critique",IF(L33&lt;12000,"Prudence","OK"))</x:f>
        <x:v>Critique</x:v>
      </x:c>
      <x:c r="M34" s="65" t="str">
        <x:f>IF(M33&lt;5000,"Critique",IF(M33&lt;12000,"Prudence","OK"))</x:f>
        <x:v>Critique</x:v>
      </x:c>
      <x:c r="N34" s="65" t="str"/>
    </x:row>
    <x:row r="35">
      <x:c r="A35" s="69" t="str">
        <x:v>ACTION DU MOIS</x:v>
      </x:c>
      <x:c r="B35" s="69" t="str"/>
      <x:c r="C35" s="69" t="str"/>
      <x:c r="D35" s="69" t="str"/>
      <x:c r="E35" s="69" t="str"/>
      <x:c r="F35" s="69" t="str"/>
      <x:c r="G35" s="69" t="str"/>
      <x:c r="H35" s="69" t="str"/>
      <x:c r="I35" s="69" t="str"/>
      <x:c r="J35" s="69" t="str"/>
      <x:c r="K35" s="69" t="str"/>
      <x:c r="L35" s="69" t="str"/>
      <x:c r="M35" s="69" t="str"/>
      <x:c r="N35" s="69" t="str"/>
    </x:row>
    <x:row r="36">
      <x:c r="A36" t="str">
        <x:v>Action principale</x:v>
      </x:c>
      <x:c r="B36" t="str">
        <x:f>IF(B33&lt;5000,"Décaler dépenses / financement court terme",IF(B33&lt;12000,"Relancer clients et limiter dépenses","Maintenir le plan"))</x:f>
        <x:v>Relancer clients et limiter dépenses</x:v>
      </x:c>
      <x:c r="C36" t="str">
        <x:f>IF(C33&lt;5000,"Décaler dépenses / financement court terme",IF(C33&lt;12000,"Relancer clients et limiter dépenses","Maintenir le plan"))</x:f>
        <x:v>Décaler dépenses / financement court terme</x:v>
      </x:c>
      <x:c r="D36" t="str">
        <x:f>IF(D33&lt;5000,"Décaler dépenses / financement court terme",IF(D33&lt;12000,"Relancer clients et limiter dépenses","Maintenir le plan"))</x:f>
        <x:v>Décaler dépenses / financement court terme</x:v>
      </x:c>
      <x:c r="E36" t="str">
        <x:f>IF(E33&lt;5000,"Décaler dépenses / financement court terme",IF(E33&lt;12000,"Relancer clients et limiter dépenses","Maintenir le plan"))</x:f>
        <x:v>Décaler dépenses / financement court terme</x:v>
      </x:c>
      <x:c r="F36" t="str">
        <x:f>IF(F33&lt;5000,"Décaler dépenses / financement court terme",IF(F33&lt;12000,"Relancer clients et limiter dépenses","Maintenir le plan"))</x:f>
        <x:v>Décaler dépenses / financement court terme</x:v>
      </x:c>
      <x:c r="G36" t="str">
        <x:f>IF(G33&lt;5000,"Décaler dépenses / financement court terme",IF(G33&lt;12000,"Relancer clients et limiter dépenses","Maintenir le plan"))</x:f>
        <x:v>Décaler dépenses / financement court terme</x:v>
      </x:c>
      <x:c r="H36" t="str">
        <x:f>IF(H33&lt;5000,"Décaler dépenses / financement court terme",IF(H33&lt;12000,"Relancer clients et limiter dépenses","Maintenir le plan"))</x:f>
        <x:v>Décaler dépenses / financement court terme</x:v>
      </x:c>
      <x:c r="I36" t="str">
        <x:f>IF(I33&lt;5000,"Décaler dépenses / financement court terme",IF(I33&lt;12000,"Relancer clients et limiter dépenses","Maintenir le plan"))</x:f>
        <x:v>Décaler dépenses / financement court terme</x:v>
      </x:c>
      <x:c r="J36" t="str">
        <x:f>IF(J33&lt;5000,"Décaler dépenses / financement court terme",IF(J33&lt;12000,"Relancer clients et limiter dépenses","Maintenir le plan"))</x:f>
        <x:v>Décaler dépenses / financement court terme</x:v>
      </x:c>
      <x:c r="K36" t="str">
        <x:f>IF(K33&lt;5000,"Décaler dépenses / financement court terme",IF(K33&lt;12000,"Relancer clients et limiter dépenses","Maintenir le plan"))</x:f>
        <x:v>Décaler dépenses / financement court terme</x:v>
      </x:c>
      <x:c r="L36" t="str">
        <x:f>IF(L33&lt;5000,"Décaler dépenses / financement court terme",IF(L33&lt;12000,"Relancer clients et limiter dépenses","Maintenir le plan"))</x:f>
        <x:v>Décaler dépenses / financement court terme</x:v>
      </x:c>
      <x:c r="M36" t="str">
        <x:f>IF(M33&lt;5000,"Décaler dépenses / financement court terme",IF(M33&lt;12000,"Relancer clients et limiter dépenses","Maintenir le plan"))</x:f>
        <x:v>Décaler dépenses / financement court terme</x:v>
      </x:c>
      <x:c r="N36" t="str"/>
    </x:row>
    <x:row r="37">
      <x:c r="A37" t="str">
        <x:v>Montant à sécuriser</x:v>
      </x:c>
      <x:c r="B37" s="72" t="n">
        <x:f>MAX(0,12000-B33)</x:f>
        <x:v>1700</x:v>
      </x:c>
      <x:c r="C37" s="72" t="n">
        <x:f>MAX(0,12000-C33)</x:f>
        <x:v>15700</x:v>
      </x:c>
      <x:c r="D37" s="72" t="n">
        <x:f>MAX(0,12000-D33)</x:f>
        <x:v>19550</x:v>
      </x:c>
      <x:c r="E37" s="72" t="n">
        <x:f>MAX(0,12000-E33)</x:f>
        <x:v>29000</x:v>
      </x:c>
      <x:c r="F37" s="72" t="n">
        <x:f>MAX(0,12000-F33)</x:f>
        <x:v>43400</x:v>
      </x:c>
      <x:c r="G37" s="72" t="n">
        <x:f>MAX(0,12000-G33)</x:f>
        <x:v>58000</x:v>
      </x:c>
      <x:c r="H37" s="72" t="n">
        <x:f>MAX(0,12000-H33)</x:f>
        <x:v>74700</x:v>
      </x:c>
      <x:c r="I37" s="72" t="n">
        <x:f>MAX(0,12000-I33)</x:f>
        <x:v>90550</x:v>
      </x:c>
      <x:c r="J37" s="72" t="n">
        <x:f>MAX(0,12000-J33)</x:f>
        <x:v>106350</x:v>
      </x:c>
      <x:c r="K37" s="72" t="n">
        <x:f>MAX(0,12000-K33)</x:f>
        <x:v>122050</x:v>
      </x:c>
      <x:c r="L37" s="72" t="n">
        <x:f>MAX(0,12000-L33)</x:f>
        <x:v>138500</x:v>
      </x:c>
      <x:c r="M37" s="72" t="n">
        <x:f>MAX(0,12000-M33)</x:f>
        <x:v>154300</x:v>
      </x:c>
      <x:c r="N37" s="72" t="n">
        <x:f>SUM(B37:M37)</x:f>
        <x:v>853800</x:v>
      </x:c>
    </x:row>
    <x:row r="38">
      <x:c r="A38" t="str">
        <x:v>Décision</x:v>
      </x:c>
      <x:c r="B38" t="str">
        <x:f>IF(B37&gt;0,"Sécuriser "&amp;TEXT(B37,"# ##0 €"),"Pas d'action urgente")</x:f>
        <x:v>Sécuriser 1 700 €</x:v>
      </x:c>
      <x:c r="C38" t="str">
        <x:f>IF(C37&gt;0,"Sécuriser "&amp;TEXT(C37,"# ##0 €"),"Pas d'action urgente")</x:f>
        <x:v>Sécuriser 15 700 €</x:v>
      </x:c>
      <x:c r="D38" t="str">
        <x:f>IF(D37&gt;0,"Sécuriser "&amp;TEXT(D37,"# ##0 €"),"Pas d'action urgente")</x:f>
        <x:v>Sécuriser 19 550 €</x:v>
      </x:c>
      <x:c r="E38" t="str">
        <x:f>IF(E37&gt;0,"Sécuriser "&amp;TEXT(E37,"# ##0 €"),"Pas d'action urgente")</x:f>
        <x:v>Sécuriser 29 000 €</x:v>
      </x:c>
      <x:c r="F38" t="str">
        <x:f>IF(F37&gt;0,"Sécuriser "&amp;TEXT(F37,"# ##0 €"),"Pas d'action urgente")</x:f>
        <x:v>Sécuriser 43 400 €</x:v>
      </x:c>
      <x:c r="G38" t="str">
        <x:f>IF(G37&gt;0,"Sécuriser "&amp;TEXT(G37,"# ##0 €"),"Pas d'action urgente")</x:f>
        <x:v>Sécuriser 58 000 €</x:v>
      </x:c>
      <x:c r="H38" t="str">
        <x:f>IF(H37&gt;0,"Sécuriser "&amp;TEXT(H37,"# ##0 €"),"Pas d'action urgente")</x:f>
        <x:v>Sécuriser 74 700 €</x:v>
      </x:c>
      <x:c r="I38" t="str">
        <x:f>IF(I37&gt;0,"Sécuriser "&amp;TEXT(I37,"# ##0 €"),"Pas d'action urgente")</x:f>
        <x:v>Sécuriser 90 550 €</x:v>
      </x:c>
      <x:c r="J38" t="str">
        <x:f>IF(J37&gt;0,"Sécuriser "&amp;TEXT(J37,"# ##0 €"),"Pas d'action urgente")</x:f>
        <x:v>Sécuriser 106 350 €</x:v>
      </x:c>
      <x:c r="K38" t="str">
        <x:f>IF(K37&gt;0,"Sécuriser "&amp;TEXT(K37,"# ##0 €"),"Pas d'action urgente")</x:f>
        <x:v>Sécuriser 122 050 €</x:v>
      </x:c>
      <x:c r="L38" t="str">
        <x:f>IF(L37&gt;0,"Sécuriser "&amp;TEXT(L37,"# ##0 €"),"Pas d'action urgente")</x:f>
        <x:v>Sécuriser 138 500 €</x:v>
      </x:c>
      <x:c r="M38" t="str">
        <x:f>IF(M37&gt;0,"Sécuriser "&amp;TEXT(M37,"# ##0 €"),"Pas d'action urgente")</x:f>
        <x:v>Sécuriser 154 300 €</x:v>
      </x:c>
      <x:c r="N38" t="str"/>
    </x:row>
    <x:row r="41">
      <x:c r="A41" s="88" t="str">
        <x:v>PLAN D'ACTION FINANCIER</x:v>
      </x:c>
      <x:c r="B41" s="88" t="str"/>
      <x:c r="C41" s="88" t="str"/>
      <x:c r="D41" s="88" t="str"/>
      <x:c r="E41" s="88" t="str"/>
      <x:c r="F41" s="88" t="str"/>
      <x:c r="G41" s="88" t="str"/>
      <x:c r="H41" s="88" t="str"/>
      <x:c r="I41" s="88" t="str"/>
      <x:c r="J41" s="88" t="str"/>
      <x:c r="K41" s="88" t="str"/>
      <x:c r="L41" s="88" t="str"/>
      <x:c r="M41" s="88" t="str"/>
      <x:c r="N41" s="88" t="str"/>
    </x:row>
    <x:row r="42">
      <x:c r="A42" s="93" t="str">
        <x:v>Priorité</x:v>
      </x:c>
      <x:c r="B42" s="93" t="str">
        <x:v>Situation détectée</x:v>
      </x:c>
      <x:c r="C42" s="93" t="str">
        <x:v>Décision recommandée</x:v>
      </x:c>
      <x:c r="D42" s="93" t="str">
        <x:v>Exemple d'action</x:v>
      </x:c>
      <x:c r="E42" s="93" t="str">
        <x:v>Impact attendu</x:v>
      </x:c>
      <x:c r="F42" s="93" t="str">
        <x:v>Responsable</x:v>
      </x:c>
      <x:c r="G42" s="93" t="str">
        <x:v>Échéance</x:v>
      </x:c>
      <x:c r="H42" s="93" t="str">
        <x:v>Suivi</x:v>
      </x:c>
    </x:row>
    <x:row r="43">
      <x:c r="A43" t="str">
        <x:v>1</x:v>
      </x:c>
      <x:c r="B43" t="str">
        <x:v>Solde &lt; 5 000 €</x:v>
      </x:c>
      <x:c r="C43" t="str">
        <x:v>Sécuriser la trésorerie</x:v>
      </x:c>
      <x:c r="D43" t="str">
        <x:v>Reporter investissement non urgent</x:v>
      </x:c>
      <x:c r="E43" t="str">
        <x:v>Réduction des sorties</x:v>
      </x:c>
      <x:c r="F43" t="str">
        <x:v>Dirigeant</x:v>
      </x:c>
      <x:c r="G43" t="str">
        <x:v>Mois concerné</x:v>
      </x:c>
      <x:c r="H43" t="str">
        <x:v>À suivre</x:v>
      </x:c>
    </x:row>
    <x:row r="44">
      <x:c r="A44" t="str">
        <x:v>2</x:v>
      </x:c>
      <x:c r="B44" t="str">
        <x:v>Clients en retard</x:v>
      </x:c>
      <x:c r="C44" t="str">
        <x:v>Accélérer encaissements</x:v>
      </x:c>
      <x:c r="D44" t="str">
        <x:v>Relancer factures à J+7 / J+15</x:v>
      </x:c>
      <x:c r="E44" t="str">
        <x:v>Hausse du cash disponible</x:v>
      </x:c>
      <x:c r="F44" t="str">
        <x:v>Administration</x:v>
      </x:c>
      <x:c r="G44" t="str">
        <x:v>Chaque semaine</x:v>
      </x:c>
      <x:c r="H44" t="str">
        <x:v>À suivre</x:v>
      </x:c>
    </x:row>
    <x:row r="45">
      <x:c r="A45" t="str">
        <x:v>3</x:v>
      </x:c>
      <x:c r="B45" t="str">
        <x:v>Charges fortes</x:v>
      </x:c>
      <x:c r="C45" t="str">
        <x:v>Répartir les paiements</x:v>
      </x:c>
      <x:c r="D45" t="str">
        <x:v>Négocier échéancier fournisseur</x:v>
      </x:c>
      <x:c r="E45" t="str">
        <x:v>Lissage des décaissements</x:v>
      </x:c>
      <x:c r="F45" t="str">
        <x:v>Dirigeant</x:v>
      </x:c>
      <x:c r="G45" t="str">
        <x:v>Avant échéance</x:v>
      </x:c>
      <x:c r="H45" t="str">
        <x:v>À suivre</x:v>
      </x:c>
    </x:row>
    <x:row r="46">
      <x:c r="A46" t="str">
        <x:v>4</x:v>
      </x:c>
      <x:c r="B46" t="str">
        <x:v>Projet d'investissement</x:v>
      </x:c>
      <x:c r="C46" t="str">
        <x:v>Tester la capacité</x:v>
      </x:c>
      <x:c r="D46" t="str">
        <x:v>Simuler achat matériel sur 3 mois</x:v>
      </x:c>
      <x:c r="E46" t="str">
        <x:v>Décision plus sûre</x:v>
      </x:c>
      <x:c r="F46" t="str">
        <x:v>Dirigeant</x:v>
      </x:c>
      <x:c r="G46" t="str">
        <x:v>Avant achat</x:v>
      </x:c>
      <x:c r="H46" t="str">
        <x:v>À valider</x:v>
      </x:c>
    </x:row>
    <x:row r="47">
      <x:c r="A47" t="str">
        <x:v>5</x:v>
      </x:c>
      <x:c r="B47" t="str">
        <x:v>Saison basse</x:v>
      </x:c>
      <x:c r="C47" t="str">
        <x:v>Créer une réserve</x:v>
      </x:c>
      <x:c r="D47" t="str">
        <x:v>Mettre de côté un mois de charges fixes</x:v>
      </x:c>
      <x:c r="E47" t="str">
        <x:v>Moins de tension</x:v>
      </x:c>
      <x:c r="F47" t="str">
        <x:v>Direction</x:v>
      </x:c>
      <x:c r="G47" t="str">
        <x:v>Avant période creuse</x:v>
      </x:c>
      <x:c r="H47" t="str">
        <x:v>Planifié</x:v>
      </x:c>
    </x:row>
  </x:sheetData>
  <x:mergeCells>
    <x:mergeCell ref="A1:N1"/>
    <x:mergeCell ref="A2:N2"/>
  </x:mergeCells>
  <x:conditionalFormatting sqref="B33:M33">
    <x:cfRule type="colorScale" priority="1">
      <x:colorScale>
        <x:cfvo type="min"/>
        <x:cfvo type="percentile" val="50"/>
        <x:cfvo type="max"/>
        <x:color rgb="FECACA"/>
        <x:color rgb="FEF3C7"/>
        <x:color rgb="BBF7D0"/>
      </x:colorScale>
    </x:cfRule>
  </x:conditionalFormatting>
  <x:conditionalFormatting sqref="B34:M34">
    <x:cfRule type="expression" dxfId="0" priority="2">
      <x:formula>B34="Critique"</x:formula>
    </x:cfRule>
    <x:cfRule type="expression" dxfId="1" priority="3">
      <x:formula>B34="Prudence"</x:formula>
    </x:cfRule>
    <x:cfRule type="expression" dxfId="2" priority="4">
      <x:formula>B34="OK"</x:formula>
    </x:cfRule>
  </x:conditionalFormatting>
  <x:pageMargins left="0.7" right="0.7" top="0.75" bottom="0.75" header="0.3" footer="0.3"/>
  <x:drawing xmlns:r="http://schemas.openxmlformats.org/officeDocument/2006/relationships" r:id="R2bacedbbd6c7407d"/>
</x:worksheet>
</file>