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065e9e2c604ab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mmand Center" sheetId="1" r:id="R6ae3c4fe0a9445be"/>
    <x:sheet xmlns:r="http://schemas.openxmlformats.org/officeDocument/2006/relationships" name="Inventaire" sheetId="2" r:id="R4b522b7323a14fcd"/>
    <x:sheet xmlns:r="http://schemas.openxmlformats.org/officeDocument/2006/relationships" name="Flux" sheetId="3" r:id="Rbe40c29947c648ca"/>
    <x:sheet xmlns:r="http://schemas.openxmlformats.org/officeDocument/2006/relationships" name="Cyber" sheetId="4" r:id="Rc7eee31927a04bd5"/>
    <x:sheet xmlns:r="http://schemas.openxmlformats.org/officeDocument/2006/relationships" name="Cloud" sheetId="5" r:id="Ra94a8a8e5c084e57"/>
    <x:sheet xmlns:r="http://schemas.openxmlformats.org/officeDocument/2006/relationships" name="Roadmap" sheetId="6" r:id="Rdcbf934aca004265"/>
    <x:sheet xmlns:r="http://schemas.openxmlformats.org/officeDocument/2006/relationships" name="Référentiels" sheetId="7" r:id="Rf3ed790b8079410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#,##0 €"/>
  </x:numFmts>
  <x:fonts count="6">
    <x:font>
      <x:sz val="11"/>
      <x:name val="Carlito"/>
    </x:font>
    <x:font>
      <x:b/>
      <x:sz val="16"/>
      <x:color rgb="FFFFFFFF"/>
      <x:name val="Carlito"/>
    </x:font>
    <x:font>
      <x:i/>
      <x:sz val="11"/>
      <x:color rgb="FFFFFFFF"/>
      <x:name val="Carlito"/>
    </x:font>
    <x:font>
      <x:b/>
      <x:sz val="11"/>
      <x:color rgb="FFFFFFFF"/>
      <x:name val="Carlito"/>
    </x:font>
    <x:font>
      <x:b/>
      <x:sz val="13"/>
      <x:color rgb="FFFFFFFF"/>
      <x:name val="Carlito"/>
    </x:font>
    <x:font>
      <x:sz val="11"/>
      <x:color rgb="FF111827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55FA0"/>
      </x:patternFill>
    </x:fill>
    <x:fill>
      <x:patternFill patternType="solid">
        <x:fgColor rgb="FF111827"/>
      </x:patternFill>
    </x:fill>
    <x:fill>
      <x:patternFill patternType="solid">
        <x:fgColor rgb="FF06B6D4"/>
      </x:patternFill>
    </x:fill>
    <x:fill>
      <x:patternFill patternType="solid">
        <x:fgColor rgb="FF22C55E"/>
      </x:patternFill>
    </x:fill>
    <x:fill>
      <x:patternFill patternType="solid">
        <x:fgColor rgb="FFEF4444"/>
      </x:patternFill>
    </x:fill>
    <x:fill>
      <x:patternFill patternType="solid">
        <x:fgColor rgb="FFF59E0B"/>
      </x:patternFill>
    </x:fill>
    <x:fill>
      <x:patternFill patternType="solid">
        <x:fgColor rgb="FFF8FAFC"/>
      </x:patternFill>
    </x:fill>
    <x:fill>
      <x:patternFill patternType="solid">
        <x:fgColor rgb="FFEFF6FF"/>
      </x:patternFill>
    </x:fill>
    <x:fill>
      <x:patternFill patternType="solid">
        <x:fgColor rgb="FFFFFFFF"/>
      </x:patternFill>
    </x:fill>
  </x:fills>
  <x:borders count="2">
    <x:border/>
    <x:border/>
  </x:borders>
  <x:cellStyleXfs count="1">
    <x:xf numFmtId="0" fontId="0" fillId="0" borderId="0"/>
  </x:cellStyleXfs>
  <x:cellXfs count="6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wrapText="1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wrapText="1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wrapText="1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wrapText="1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wrapText="1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wrapText="1"/>
    </x:xf>
    <x:xf numFmtId="200" fontId="5" fillId="11" borderId="0" xfId="0" applyNumberFormat="1" applyFont="1" applyFill="1" applyBorder="1" applyAlignment="1">
      <x:alignment wrapText="1"/>
    </x:xf>
    <x:xf numFmtId="200" fontId="5" fillId="11" borderId="1" xfId="0" applyNumberFormat="1" applyFont="1" applyFill="1" applyBorder="1" applyAlignment="1">
      <x:alignment wrapText="1"/>
    </x:xf>
    <x:xf numFmtId="200" fontId="4" fillId="6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cbc4c41f5e74a1f" /><Relationship Type="http://schemas.openxmlformats.org/officeDocument/2006/relationships/theme" Target="/xl/theme/theme1.xml" Id="Rbcc23ef474034098" /><Relationship Type="http://schemas.openxmlformats.org/officeDocument/2006/relationships/sharedStrings" Target="/xl/sharedStrings.xml" Id="Rab1c9958264f46ff" /><Relationship Type="http://schemas.openxmlformats.org/officeDocument/2006/relationships/worksheet" Target="/xl/worksheets/sheet1.xml" Id="R6ae3c4fe0a9445be" /><Relationship Type="http://schemas.openxmlformats.org/officeDocument/2006/relationships/worksheet" Target="/xl/worksheets/sheet2.xml" Id="R4b522b7323a14fcd" /><Relationship Type="http://schemas.openxmlformats.org/officeDocument/2006/relationships/worksheet" Target="/xl/worksheets/sheet3.xml" Id="Rbe40c29947c648ca" /><Relationship Type="http://schemas.openxmlformats.org/officeDocument/2006/relationships/worksheet" Target="/xl/worksheets/sheet4.xml" Id="Rc7eee31927a04bd5" /><Relationship Type="http://schemas.openxmlformats.org/officeDocument/2006/relationships/worksheet" Target="/xl/worksheets/sheet5.xml" Id="Ra94a8a8e5c084e57" /><Relationship Type="http://schemas.openxmlformats.org/officeDocument/2006/relationships/worksheet" Target="/xl/worksheets/sheet6.xml" Id="Rdcbf934aca004265" /><Relationship Type="http://schemas.openxmlformats.org/officeDocument/2006/relationships/worksheet" Target="/xl/worksheets/sheet7.xml" Id="Rf3ed790b80794103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6" hidden="0" customWidth="1"/>
    <x:col min="3" max="3" width="20" hidden="0" customWidth="1"/>
    <x:col min="4" max="4" width="16" hidden="0" customWidth="1"/>
    <x:col min="5" max="5" width="16" hidden="0" customWidth="1"/>
    <x:col min="6" max="6" width="14" hidden="0" customWidth="1"/>
    <x:col min="7" max="7" width="14" hidden="0" customWidth="1"/>
    <x:col min="8" max="8" width="16" hidden="0" customWidth="1"/>
    <x:col min="9" max="9" width="16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24" hidden="0" customWidth="1"/>
    <x:col min="16" max="16" width="14" hidden="0" customWidth="1"/>
    <x:col min="17" max="17" width="14" hidden="0" customWidth="1"/>
    <x:col min="18" max="18" width="14" hidden="0" customWidth="1"/>
    <x:col min="19" max="19" width="24" hidden="0" customWidth="1"/>
  </x:cols>
  <x:sheetData>
    <x:row r="1">
      <x:c r="A1" s="4" t="str">
        <x:v>APPLICATION COMMAND CENTER — CARTOGRAPHIE APPLICATIVE GEEK</x:v>
      </x:c>
      <x:c r="B1" s="4" t="str"/>
      <x:c r="C1" s="4" t="str"/>
      <x:c r="D1" s="4" t="str"/>
      <x:c r="E1" s="4" t="str"/>
      <x:c r="F1" s="4" t="str"/>
      <x:c r="G1" s="4" t="str"/>
      <x:c r="H1" s="4" t="str"/>
      <x:c r="I1" s="4" t="str"/>
      <x:c r="J1" s="4" t="str"/>
      <x:c r="K1" s="4" t="str"/>
      <x:c r="L1" s="4" t="str"/>
    </x:row>
    <x:row r="2">
      <x:c r="A2" s="10" t="str">
        <x:v>Mini cockpit DSI : inventaire, flux, cyber score, cloud readiness, roadmap, recommandations IA</x:v>
      </x:c>
      <x:c r="B2" s="10" t="str"/>
      <x:c r="C2" s="10" t="str"/>
      <x:c r="D2" s="10" t="str"/>
      <x:c r="E2" s="10" t="str"/>
      <x:c r="F2" s="10" t="str"/>
      <x:c r="G2" s="10" t="str"/>
      <x:c r="H2" s="10" t="str"/>
      <x:c r="I2" s="10" t="str"/>
      <x:c r="J2" s="10" t="str"/>
      <x:c r="K2" s="10" t="str"/>
      <x:c r="L2" s="10" t="str"/>
    </x:row>
    <x:row r="4">
      <x:c r="A4" s="22" t="str">
        <x:v>Applications</x:v>
      </x:c>
      <x:c r="B4" s="22" t="str"/>
      <x:c r="C4" s="22" t="str"/>
      <x:c r="D4" s="28" t="str">
        <x:v>Budget total</x:v>
      </x:c>
      <x:c r="E4" s="28" t="str"/>
      <x:c r="F4" s="28" t="str"/>
      <x:c r="G4" s="34" t="str">
        <x:v>Apps critiques</x:v>
      </x:c>
      <x:c r="H4" s="34" t="str"/>
      <x:c r="I4" s="34" t="str"/>
      <x:c r="J4" s="40" t="str">
        <x:v>Risque moyen</x:v>
      </x:c>
      <x:c r="K4" s="40" t="str"/>
      <x:c r="L4" s="40" t="str"/>
    </x:row>
    <x:row r="5">
      <x:c r="A5" s="22" t="n">
        <x:f>COUNTA(Inventaire!A2:A31)</x:f>
        <x:v>10</x:v>
      </x:c>
      <x:c r="B5" s="22" t="str"/>
      <x:c r="C5" s="22" t="str"/>
      <x:c r="D5" s="68" t="n">
        <x:f>SUM(Inventaire!M2:M31)</x:f>
        <x:v>289000</x:v>
      </x:c>
      <x:c r="E5" s="68" t="str"/>
      <x:c r="F5" s="68" t="str"/>
      <x:c r="G5" s="34" t="n">
        <x:f>COUNTIF(Inventaire!F2:F31,"Critique")+COUNTIF(Inventaire!F2:F31,"Stratégique")</x:f>
        <x:v>4</x:v>
      </x:c>
      <x:c r="H5" s="34" t="str"/>
      <x:c r="I5" s="34" t="str"/>
      <x:c r="J5" s="40" t="n">
        <x:f>AVERAGE(Inventaire!R2:R31)</x:f>
        <x:v>33.3</x:v>
      </x:c>
      <x:c r="K5" s="40" t="str"/>
      <x:c r="L5" s="40" t="str"/>
    </x:row>
    <x:row r="8">
      <x:c r="A8" s="16" t="str">
        <x:v>TOP RISQUES ET ACTIONS IA</x:v>
      </x:c>
      <x:c r="B8" s="16" t="str"/>
      <x:c r="C8" s="16" t="str"/>
      <x:c r="D8" s="16" t="str"/>
      <x:c r="E8" s="16" t="str"/>
      <x:c r="F8" s="16" t="str"/>
      <x:c r="G8" s="16" t="str"/>
      <x:c r="H8" s="16" t="str"/>
      <x:c r="I8" s="16" t="str"/>
      <x:c r="J8" s="16" t="str"/>
      <x:c r="K8" s="16" t="str"/>
      <x:c r="L8" s="16" t="str"/>
    </x:row>
    <x:row r="10">
      <x:c r="A10" s="45" t="str">
        <x:v>Application</x:v>
      </x:c>
      <x:c r="B10" s="45" t="str">
        <x:v>Criticité</x:v>
      </x:c>
      <x:c r="C10" s="45" t="str">
        <x:v>Cyber</x:v>
      </x:c>
      <x:c r="D10" s="45" t="str">
        <x:v>Cloud Ready</x:v>
      </x:c>
      <x:c r="E10" s="45" t="str">
        <x:v>Risque</x:v>
      </x:c>
      <x:c r="F10" s="45" t="str">
        <x:v>Action IA</x:v>
      </x:c>
      <x:c r="H10" s="45" t="str">
        <x:v>Fonctionnalité</x:v>
      </x:c>
      <x:c r="I10" s="45" t="str">
        <x:v>Ce que le modèle fait</x:v>
      </x:c>
      <x:c r="J10" s="45" t="str">
        <x:v>Utilité DSI</x:v>
      </x:c>
      <x:c r="K10" s="45" t="str">
        <x:v>Statut</x:v>
      </x:c>
      <x:c r="L10" s="45" t="str">
        <x:v>Score</x:v>
      </x:c>
    </x:row>
    <x:row r="11">
      <x:c r="A11" s="50" t="str">
        <x:f>Inventaire!A2</x:f>
        <x:v>ERP Finance</x:v>
      </x:c>
      <x:c r="B11" s="50" t="str">
        <x:f>Inventaire!F2</x:f>
        <x:v>Critique</x:v>
      </x:c>
      <x:c r="C11" s="50" t="n">
        <x:f>Inventaire!P2</x:f>
        <x:v>90</x:v>
      </x:c>
      <x:c r="D11" s="50" t="n">
        <x:f>Inventaire!Q2</x:f>
        <x:v>90</x:v>
      </x:c>
      <x:c r="E11" s="50" t="n">
        <x:f>Inventaire!R2</x:f>
        <x:v>85</x:v>
      </x:c>
      <x:c r="F11" s="50" t="str">
        <x:f>Inventaire!S2</x:f>
        <x:v>Migration cloud candidate</x:v>
      </x:c>
      <x:c r="H11" s="56" t="str">
        <x:v>Heatmap risque</x:v>
      </x:c>
      <x:c r="I11" s="56" t="str">
        <x:v>Coloration automatique du risque</x:v>
      </x:c>
      <x:c r="J11" s="56" t="str">
        <x:v>Prioriser</x:v>
      </x:c>
      <x:c r="K11" s="56" t="str">
        <x:v>Actif</x:v>
      </x:c>
      <x:c r="L11" s="56" t="str">
        <x:v>★★★★★</x:v>
      </x:c>
    </x:row>
    <x:row r="12">
      <x:c r="A12" s="50" t="str">
        <x:f>Inventaire!A3</x:f>
        <x:v>CRM Commercial</x:v>
      </x:c>
      <x:c r="B12" s="50" t="str">
        <x:f>Inventaire!F3</x:f>
        <x:v>Élevée</x:v>
      </x:c>
      <x:c r="C12" s="50" t="n">
        <x:f>Inventaire!P3</x:f>
        <x:v>75</x:v>
      </x:c>
      <x:c r="D12" s="50" t="n">
        <x:f>Inventaire!Q3</x:f>
        <x:v>95</x:v>
      </x:c>
      <x:c r="E12" s="50" t="n">
        <x:f>Inventaire!R3</x:f>
        <x:v>65</x:v>
      </x:c>
      <x:c r="F12" s="50" t="str">
        <x:f>Inventaire!S3</x:f>
        <x:v>Migration cloud candidate</x:v>
      </x:c>
      <x:c r="H12" s="56" t="str">
        <x:v>Cyber Score</x:v>
      </x:c>
      <x:c r="I12" s="56" t="str">
        <x:v>MFA + PRA + sauvegarde + données</x:v>
      </x:c>
      <x:c r="J12" s="56" t="str">
        <x:v>Sécurité</x:v>
      </x:c>
      <x:c r="K12" s="56" t="str">
        <x:v>Actif</x:v>
      </x:c>
      <x:c r="L12" s="56" t="str">
        <x:v>★★★★★</x:v>
      </x:c>
    </x:row>
    <x:row r="13">
      <x:c r="A13" s="50" t="str">
        <x:f>Inventaire!A4</x:f>
        <x:v>SIRH</x:v>
      </x:c>
      <x:c r="B13" s="50" t="str">
        <x:f>Inventaire!F4</x:f>
        <x:v>Critique</x:v>
      </x:c>
      <x:c r="C13" s="50" t="n">
        <x:f>Inventaire!P4</x:f>
        <x:v>90</x:v>
      </x:c>
      <x:c r="D13" s="50" t="n">
        <x:f>Inventaire!Q4</x:f>
        <x:v>95</x:v>
      </x:c>
      <x:c r="E13" s="50" t="n">
        <x:f>Inventaire!R4</x:f>
        <x:v>85</x:v>
      </x:c>
      <x:c r="F13" s="50" t="str">
        <x:f>Inventaire!S4</x:f>
        <x:v>Migration cloud candidate</x:v>
      </x:c>
      <x:c r="H13" s="56" t="str">
        <x:v>Cloud Ready</x:v>
      </x:c>
      <x:c r="I13" s="56" t="str">
        <x:v>Score de migration cloud</x:v>
      </x:c>
      <x:c r="J13" s="56" t="str">
        <x:v>Modernisation</x:v>
      </x:c>
      <x:c r="K13" s="56" t="str">
        <x:v>Actif</x:v>
      </x:c>
      <x:c r="L13" s="56" t="str">
        <x:v>★★★★☆</x:v>
      </x:c>
    </x:row>
    <x:row r="14">
      <x:c r="A14" s="50" t="str">
        <x:f>Inventaire!A5</x:f>
        <x:v>GMAO</x:v>
      </x:c>
      <x:c r="B14" s="50" t="str">
        <x:f>Inventaire!F5</x:f>
        <x:v>Élevée</x:v>
      </x:c>
      <x:c r="C14" s="50" t="n">
        <x:f>Inventaire!P5</x:f>
        <x:v>53</x:v>
      </x:c>
      <x:c r="D14" s="50" t="n">
        <x:f>Inventaire!Q5</x:f>
        <x:v>45</x:v>
      </x:c>
      <x:c r="E14" s="50" t="n">
        <x:f>Inventaire!R5</x:f>
        <x:v>85</x:v>
      </x:c>
      <x:c r="F14" s="50" t="str">
        <x:f>Inventaire!S5</x:f>
        <x:v>Renforcer cybersécurité</x:v>
      </x:c>
      <x:c r="H14" s="56" t="str">
        <x:v>Flux applicatifs</x:v>
      </x:c>
      <x:c r="I14" s="56" t="str">
        <x:v>Sources, cibles, API, données</x:v>
      </x:c>
      <x:c r="J14" s="56" t="str">
        <x:v>Architecture</x:v>
      </x:c>
      <x:c r="K14" s="56" t="str">
        <x:v>Actif</x:v>
      </x:c>
      <x:c r="L14" s="56" t="str">
        <x:v>★★★★☆</x:v>
      </x:c>
    </x:row>
    <x:row r="15">
      <x:c r="A15" s="50" t="str">
        <x:f>Inventaire!A6</x:f>
        <x:v>GED Qualité</x:v>
      </x:c>
      <x:c r="B15" s="50" t="str">
        <x:f>Inventaire!F6</x:f>
        <x:v>Moyenne</x:v>
      </x:c>
      <x:c r="C15" s="50" t="n">
        <x:f>Inventaire!P6</x:f>
        <x:v>61</x:v>
      </x:c>
      <x:c r="D15" s="50" t="n">
        <x:f>Inventaire!Q6</x:f>
        <x:v>75</x:v>
      </x:c>
      <x:c r="E15" s="50" t="n">
        <x:f>Inventaire!R6</x:f>
        <x:v>40</x:v>
      </x:c>
      <x:c r="F15" s="50" t="str">
        <x:f>Inventaire!S6</x:f>
        <x:v>Suivi standard</x:v>
      </x:c>
      <x:c r="H15" s="56" t="str">
        <x:v>Roadmap</x:v>
      </x:c>
      <x:c r="I15" s="56" t="str">
        <x:v>Actions par trimestre</x:v>
      </x:c>
      <x:c r="J15" s="56" t="str">
        <x:v>Gouvernance</x:v>
      </x:c>
      <x:c r="K15" s="56" t="str">
        <x:v>Actif</x:v>
      </x:c>
      <x:c r="L15" s="56" t="str">
        <x:v>★★★★☆</x:v>
      </x:c>
    </x:row>
    <x:row r="16">
      <x:c r="A16" s="50" t="str">
        <x:f>Inventaire!A7</x:f>
        <x:v>BI Direction</x:v>
      </x:c>
      <x:c r="B16" s="50" t="str">
        <x:f>Inventaire!F7</x:f>
        <x:v>Stratégique</x:v>
      </x:c>
      <x:c r="C16" s="50" t="n">
        <x:f>Inventaire!P7</x:f>
        <x:v>86</x:v>
      </x:c>
      <x:c r="D16" s="50" t="n">
        <x:f>Inventaire!Q7</x:f>
        <x:v>95</x:v>
      </x:c>
      <x:c r="E16" s="50" t="n">
        <x:f>Inventaire!R7</x:f>
        <x:v>100</x:v>
      </x:c>
      <x:c r="F16" s="50" t="str">
        <x:f>Inventaire!S7</x:f>
        <x:v>Migration cloud candidate</x:v>
      </x:c>
      <x:c r="H16" s="56" t="str">
        <x:v>Assistant IA</x:v>
      </x:c>
      <x:c r="I16" s="56" t="str">
        <x:v>Actions proposées par formule</x:v>
      </x:c>
      <x:c r="J16" s="56" t="str">
        <x:v>Décision rapide</x:v>
      </x:c>
      <x:c r="K16" s="56" t="str">
        <x:v>Actif</x:v>
      </x:c>
      <x:c r="L16" s="56" t="str">
        <x:v>★★★★★</x:v>
      </x:c>
    </x:row>
    <x:row r="17">
      <x:c r="A17" s="50" t="str">
        <x:f>Inventaire!A8</x:f>
        <x:v>Portail fournisseurs</x:v>
      </x:c>
      <x:c r="B17" s="50" t="str">
        <x:f>Inventaire!F8</x:f>
        <x:v>Moyenne</x:v>
      </x:c>
      <x:c r="C17" s="50" t="n">
        <x:f>Inventaire!P8</x:f>
        <x:v>31</x:v>
      </x:c>
      <x:c r="D17" s="50" t="n">
        <x:f>Inventaire!Q8</x:f>
        <x:v>90</x:v>
      </x:c>
      <x:c r="E17" s="50" t="n">
        <x:f>Inventaire!R8</x:f>
        <x:v>50</x:v>
      </x:c>
      <x:c r="F17" s="50" t="str">
        <x:f>Inventaire!S8</x:f>
        <x:v>Migration cloud candidate</x:v>
      </x:c>
      <x:c r="H17" s="56" t="str">
        <x:v>Référentiels</x:v>
      </x:c>
      <x:c r="I17" s="56" t="str">
        <x:v>Listes déroulantes</x:v>
      </x:c>
      <x:c r="J17" s="56" t="str">
        <x:v>Qualité de saisie</x:v>
      </x:c>
      <x:c r="K17" s="56" t="str">
        <x:v>Actif</x:v>
      </x:c>
      <x:c r="L17" s="56" t="str">
        <x:v>★★★★☆</x:v>
      </x:c>
    </x:row>
    <x:row r="18">
      <x:c r="A18" s="50" t="str">
        <x:f>Inventaire!A9</x:f>
        <x:v>Application Legacy</x:v>
      </x:c>
      <x:c r="B18" s="50" t="str">
        <x:f>Inventaire!F9</x:f>
        <x:v>Critique</x:v>
      </x:c>
      <x:c r="C18" s="50" t="n">
        <x:f>Inventaire!P9</x:f>
        <x:v>20</x:v>
      </x:c>
      <x:c r="D18" s="50" t="n">
        <x:f>Inventaire!Q9</x:f>
        <x:v>45</x:v>
      </x:c>
      <x:c r="E18" s="50" t="n">
        <x:f>Inventaire!R9</x:f>
        <x:v>135</x:v>
      </x:c>
      <x:c r="F18" s="50" t="str">
        <x:f>Inventaire!S9</x:f>
        <x:v>Audit prioritaire</x:v>
      </x:c>
      <x:c r="H18" s="56" t="str">
        <x:v>Obsolescence</x:v>
      </x:c>
      <x:c r="I18" s="56" t="str">
        <x:v>Statut + fin support</x:v>
      </x:c>
      <x:c r="J18" s="56" t="str">
        <x:v>Risque technique</x:v>
      </x:c>
      <x:c r="K18" s="56" t="str">
        <x:v>Actif</x:v>
      </x:c>
      <x:c r="L18" s="56" t="str">
        <x:v>★★★★☆</x:v>
      </x:c>
    </x:row>
    <x:row r="19">
      <x:c r="A19" s="50" t="str">
        <x:f>Inventaire!A10</x:f>
        <x:v>App Mobile Terrain</x:v>
      </x:c>
      <x:c r="B19" s="50" t="str">
        <x:f>Inventaire!F10</x:f>
        <x:v>Élevée</x:v>
      </x:c>
      <x:c r="C19" s="50" t="n">
        <x:f>Inventaire!P10</x:f>
        <x:v>75</x:v>
      </x:c>
      <x:c r="D19" s="50" t="n">
        <x:f>Inventaire!Q10</x:f>
        <x:v>90</x:v>
      </x:c>
      <x:c r="E19" s="50" t="n">
        <x:f>Inventaire!R10</x:f>
        <x:v>73</x:v>
      </x:c>
      <x:c r="F19" s="50" t="str">
        <x:f>Inventaire!S10</x:f>
        <x:v>Migration cloud candidate</x:v>
      </x:c>
      <x:c r="H19" s="56" t="str">
        <x:v>Budget</x:v>
      </x:c>
      <x:c r="I19" s="56" t="str">
        <x:v>Coût annuel par application</x:v>
      </x:c>
      <x:c r="J19" s="56" t="str">
        <x:v>FinOps / DAF</x:v>
      </x:c>
      <x:c r="K19" s="56" t="str">
        <x:v>Actif</x:v>
      </x:c>
      <x:c r="L19" s="56" t="str">
        <x:v>★★★★☆</x:v>
      </x:c>
    </x:row>
    <x:row r="20">
      <x:c r="A20" s="50" t="str">
        <x:f>Inventaire!A11</x:f>
        <x:v>Portail Client</x:v>
      </x:c>
      <x:c r="B20" s="50" t="str">
        <x:f>Inventaire!F11</x:f>
        <x:v>Élevée</x:v>
      </x:c>
      <x:c r="C20" s="50" t="n">
        <x:f>Inventaire!P11</x:f>
        <x:v>58</x:v>
      </x:c>
      <x:c r="D20" s="50" t="n">
        <x:f>Inventaire!Q11</x:f>
        <x:v>90</x:v>
      </x:c>
      <x:c r="E20" s="50" t="n">
        <x:f>Inventaire!R11</x:f>
        <x:v>81</x:v>
      </x:c>
      <x:c r="F20" s="50" t="str">
        <x:f>Inventaire!S11</x:f>
        <x:v>Migration cloud candidate</x:v>
      </x:c>
      <x:c r="H20" s="56" t="str">
        <x:v>PRA/PCA</x:v>
      </x:c>
      <x:c r="I20" s="56" t="str">
        <x:v>Niveau de continuité</x:v>
      </x:c>
      <x:c r="J20" s="56" t="str">
        <x:v>Résilience</x:v>
      </x:c>
      <x:c r="K20" s="56" t="str">
        <x:v>Actif</x:v>
      </x:c>
      <x:c r="L20" s="56" t="str">
        <x:v>★★★★☆</x:v>
      </x:c>
    </x:row>
  </x:sheetData>
  <x:mergeCells>
    <x:mergeCell ref="A1:L1"/>
    <x:mergeCell ref="A2:L2"/>
    <x:mergeCell ref="A8:L8"/>
    <x:mergeCell ref="A4:C4"/>
    <x:mergeCell ref="A5:C5"/>
    <x:mergeCell ref="D4:F4"/>
    <x:mergeCell ref="D5:F5"/>
    <x:mergeCell ref="G4:I4"/>
    <x:mergeCell ref="G5:I5"/>
    <x:mergeCell ref="J4:L4"/>
    <x:mergeCell ref="J5:L5"/>
  </x:mergeCells>
  <x:conditionalFormatting sqref="C11:E20">
    <x:cfRule type="colorScale" priority="1">
      <x:colorScale>
        <x:cfvo type="min"/>
        <x:cfvo type="percentile" val="50"/>
        <x:cfvo type="max"/>
        <x:color rgb="FFDCFCE7"/>
        <x:color rgb="FFFEF3C7"/>
        <x:color rgb="FFFEE2E2"/>
      </x:colorScale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6" hidden="0" customWidth="1"/>
    <x:col min="3" max="3" width="20" hidden="0" customWidth="1"/>
    <x:col min="4" max="4" width="16" hidden="0" customWidth="1"/>
    <x:col min="5" max="5" width="16" hidden="0" customWidth="1"/>
    <x:col min="6" max="6" width="14" hidden="0" customWidth="1"/>
    <x:col min="7" max="7" width="14" hidden="0" customWidth="1"/>
    <x:col min="8" max="8" width="16" hidden="0" customWidth="1"/>
    <x:col min="9" max="9" width="16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24" hidden="0" customWidth="1"/>
    <x:col min="16" max="16" width="14" hidden="0" customWidth="1"/>
    <x:col min="17" max="17" width="14" hidden="0" customWidth="1"/>
    <x:col min="18" max="18" width="14" hidden="0" customWidth="1"/>
    <x:col min="19" max="19" width="24" hidden="0" customWidth="1"/>
  </x:cols>
  <x:sheetData>
    <x:row r="1">
      <x:c r="A1" s="45" t="str">
        <x:v>Application</x:v>
      </x:c>
      <x:c r="B1" s="45" t="str">
        <x:v>Domaine</x:v>
      </x:c>
      <x:c r="C1" s="45" t="str">
        <x:v>Owner</x:v>
      </x:c>
      <x:c r="D1" s="45" t="str">
        <x:v>Hébergement</x:v>
      </x:c>
      <x:c r="E1" s="45" t="str">
        <x:v>Statut</x:v>
      </x:c>
      <x:c r="F1" s="45" t="str">
        <x:v>Criticité</x:v>
      </x:c>
      <x:c r="G1" s="45" t="str">
        <x:v>Utilisateurs</x:v>
      </x:c>
      <x:c r="H1" s="45" t="str">
        <x:v>Données</x:v>
      </x:c>
      <x:c r="I1" s="45" t="str">
        <x:v>MFA</x:v>
      </x:c>
      <x:c r="J1" s="45" t="str">
        <x:v>PRA</x:v>
      </x:c>
      <x:c r="K1" s="45" t="str">
        <x:v>Sauvegarde</x:v>
      </x:c>
      <x:c r="L1" s="45" t="str">
        <x:v>Fin support</x:v>
      </x:c>
      <x:c r="M1" s="45" t="str">
        <x:v>Budget annuel</x:v>
      </x:c>
      <x:c r="N1" s="45" t="str">
        <x:v>Incidents/mois</x:v>
      </x:c>
      <x:c r="O1" s="45" t="str">
        <x:v>Dépendances</x:v>
      </x:c>
      <x:c r="P1" s="45" t="str">
        <x:v>Cyber Score</x:v>
      </x:c>
      <x:c r="Q1" s="45" t="str">
        <x:v>Cloud Ready</x:v>
      </x:c>
      <x:c r="R1" s="45" t="str">
        <x:v>Risque</x:v>
      </x:c>
      <x:c r="S1" s="45" t="str">
        <x:v>Action IA</x:v>
      </x:c>
    </x:row>
    <x:row r="2">
      <x:c r="A2" s="62" t="str">
        <x:v>ERP Finance</x:v>
      </x:c>
      <x:c r="B2" s="62" t="str">
        <x:v>Finance</x:v>
      </x:c>
      <x:c r="C2" s="62" t="str">
        <x:v>DAF</x:v>
      </x:c>
      <x:c r="D2" s="62" t="str">
        <x:v>Azure</x:v>
      </x:c>
      <x:c r="E2" s="62" t="str">
        <x:v>Actif</x:v>
      </x:c>
      <x:c r="F2" s="62" t="str">
        <x:v>Critique</x:v>
      </x:c>
      <x:c r="G2" s="62" t="n">
        <x:v>120</x:v>
      </x:c>
      <x:c r="H2" s="62" t="str">
        <x:v>Sensible</x:v>
      </x:c>
      <x:c r="I2" s="62" t="str">
        <x:v>Oui</x:v>
      </x:c>
      <x:c r="J2" s="62" t="str">
        <x:v>Oui</x:v>
      </x:c>
      <x:c r="K2" s="62" t="str">
        <x:v>Oui</x:v>
      </x:c>
      <x:c r="L2" s="62" t="str">
        <x:v>2028-12-31</x:v>
      </x:c>
      <x:c r="M2" s="66" t="n">
        <x:v>78000</x:v>
      </x:c>
      <x:c r="N2" s="62" t="n">
        <x:v>3</x:v>
      </x:c>
      <x:c r="O2" s="62" t="str">
        <x:v>CRM, BI</x:v>
      </x:c>
      <x:c r="P2" s="62" t="n">
        <x:f>IF(I2="Oui",35,IF(I2="Partiel",18,0))+IF(J2="Oui",25,IF(J2="Partiel",12,0))+IF(K2="Oui",20,IF(K2="Partiel",10,0))+IF(H2="Sensible",10,IF(H2="Personnelle",8,IF(H2="Confidentielle",6,3)))</x:f>
        <x:v>90</x:v>
      </x:c>
      <x:c r="Q2" s="62" t="n">
        <x:f>IF(D2="SaaS",95,IF(D2="Azure",90,IF(D2="AWS",90,IF(D2="Google Cloud",90,IF(D2="Cloud privé",75,IF(D2="Hybride",70,45))))))</x:f>
        <x:v>90</x:v>
      </x:c>
      <x:c r="R2" s="62" t="n">
        <x:f>IF(F2="Stratégique",100,IF(F2="Critique",85,IF(F2="Élevée",65,IF(F2="Moyenne",40,IF(F2="Faible",20,0)))))+IF(E2="Obsolète",25,IF(E2="À remplacer",12,IF(E2="À rationaliser",8,0)))+IF(N2&gt;8,15,IF(N2&gt;4,8,0))+IF(P2&lt;50,10,0)</x:f>
        <x:v>85</x:v>
      </x:c>
      <x:c r="S2" s="62" t="str">
        <x:f>IF(A2="","",IF(R2&gt;=105,"Audit prioritaire",IF(E2="Obsolète","Remplacer / sécuriser",IF(Q2&gt;=85,"Migration cloud candidate",IF(P2&lt;55,"Renforcer cybersécurité","Suivi standard")))))</x:f>
        <x:v>Migration cloud candidate</x:v>
      </x:c>
    </x:row>
    <x:row r="3">
      <x:c r="A3" s="62" t="str">
        <x:v>CRM Commercial</x:v>
      </x:c>
      <x:c r="B3" s="62" t="str">
        <x:v>Commercial</x:v>
      </x:c>
      <x:c r="C3" s="62" t="str">
        <x:v>Direction commerciale</x:v>
      </x:c>
      <x:c r="D3" s="62" t="str">
        <x:v>SaaS</x:v>
      </x:c>
      <x:c r="E3" s="62" t="str">
        <x:v>Actif</x:v>
      </x:c>
      <x:c r="F3" s="62" t="str">
        <x:v>Élevée</x:v>
      </x:c>
      <x:c r="G3" s="62" t="n">
        <x:v>85</x:v>
      </x:c>
      <x:c r="H3" s="62" t="str">
        <x:v>Personnelle</x:v>
      </x:c>
      <x:c r="I3" s="62" t="str">
        <x:v>Oui</x:v>
      </x:c>
      <x:c r="J3" s="62" t="str">
        <x:v>Partiel</x:v>
      </x:c>
      <x:c r="K3" s="62" t="str">
        <x:v>Oui</x:v>
      </x:c>
      <x:c r="L3" s="62" t="str">
        <x:v>2027-06-30</x:v>
      </x:c>
      <x:c r="M3" s="66" t="n">
        <x:v>42000</x:v>
      </x:c>
      <x:c r="N3" s="62" t="n">
        <x:v>4</x:v>
      </x:c>
      <x:c r="O3" s="62" t="str">
        <x:v>ERP, Emailing</x:v>
      </x:c>
      <x:c r="P3" s="62" t="n">
        <x:f>IF(I3="Oui",35,IF(I3="Partiel",18,0))+IF(J3="Oui",25,IF(J3="Partiel",12,0))+IF(K3="Oui",20,IF(K3="Partiel",10,0))+IF(H3="Sensible",10,IF(H3="Personnelle",8,IF(H3="Confidentielle",6,3)))</x:f>
        <x:v>75</x:v>
      </x:c>
      <x:c r="Q3" s="62" t="n">
        <x:f>IF(D3="SaaS",95,IF(D3="Azure",90,IF(D3="AWS",90,IF(D3="Google Cloud",90,IF(D3="Cloud privé",75,IF(D3="Hybride",70,45))))))</x:f>
        <x:v>95</x:v>
      </x:c>
      <x:c r="R3" s="62" t="n">
        <x:f>IF(F3="Stratégique",100,IF(F3="Critique",85,IF(F3="Élevée",65,IF(F3="Moyenne",40,IF(F3="Faible",20,0)))))+IF(E3="Obsolète",25,IF(E3="À remplacer",12,IF(E3="À rationaliser",8,0)))+IF(N3&gt;8,15,IF(N3&gt;4,8,0))+IF(P3&lt;50,10,0)</x:f>
        <x:v>65</x:v>
      </x:c>
      <x:c r="S3" s="62" t="str">
        <x:f>IF(A3="","",IF(R3&gt;=105,"Audit prioritaire",IF(E3="Obsolète","Remplacer / sécuriser",IF(Q3&gt;=85,"Migration cloud candidate",IF(P3&lt;55,"Renforcer cybersécurité","Suivi standard")))))</x:f>
        <x:v>Migration cloud candidate</x:v>
      </x:c>
    </x:row>
    <x:row r="4">
      <x:c r="A4" s="62" t="str">
        <x:v>SIRH</x:v>
      </x:c>
      <x:c r="B4" s="62" t="str">
        <x:v>RH</x:v>
      </x:c>
      <x:c r="C4" s="62" t="str">
        <x:v>DRH</x:v>
      </x:c>
      <x:c r="D4" s="62" t="str">
        <x:v>SaaS</x:v>
      </x:c>
      <x:c r="E4" s="62" t="str">
        <x:v>Actif</x:v>
      </x:c>
      <x:c r="F4" s="62" t="str">
        <x:v>Critique</x:v>
      </x:c>
      <x:c r="G4" s="62" t="n">
        <x:v>60</x:v>
      </x:c>
      <x:c r="H4" s="62" t="str">
        <x:v>Sensible</x:v>
      </x:c>
      <x:c r="I4" s="62" t="str">
        <x:v>Oui</x:v>
      </x:c>
      <x:c r="J4" s="62" t="str">
        <x:v>Oui</x:v>
      </x:c>
      <x:c r="K4" s="62" t="str">
        <x:v>Oui</x:v>
      </x:c>
      <x:c r="L4" s="62" t="str">
        <x:v>2029-03-31</x:v>
      </x:c>
      <x:c r="M4" s="66" t="n">
        <x:v>36000</x:v>
      </x:c>
      <x:c r="N4" s="62" t="n">
        <x:v>2</x:v>
      </x:c>
      <x:c r="O4" s="62" t="str">
        <x:v>Paie, GED</x:v>
      </x:c>
      <x:c r="P4" s="62" t="n">
        <x:f>IF(I4="Oui",35,IF(I4="Partiel",18,0))+IF(J4="Oui",25,IF(J4="Partiel",12,0))+IF(K4="Oui",20,IF(K4="Partiel",10,0))+IF(H4="Sensible",10,IF(H4="Personnelle",8,IF(H4="Confidentielle",6,3)))</x:f>
        <x:v>90</x:v>
      </x:c>
      <x:c r="Q4" s="62" t="n">
        <x:f>IF(D4="SaaS",95,IF(D4="Azure",90,IF(D4="AWS",90,IF(D4="Google Cloud",90,IF(D4="Cloud privé",75,IF(D4="Hybride",70,45))))))</x:f>
        <x:v>95</x:v>
      </x:c>
      <x:c r="R4" s="62" t="n">
        <x:f>IF(F4="Stratégique",100,IF(F4="Critique",85,IF(F4="Élevée",65,IF(F4="Moyenne",40,IF(F4="Faible",20,0)))))+IF(E4="Obsolète",25,IF(E4="À remplacer",12,IF(E4="À rationaliser",8,0)))+IF(N4&gt;8,15,IF(N4&gt;4,8,0))+IF(P4&lt;50,10,0)</x:f>
        <x:v>85</x:v>
      </x:c>
      <x:c r="S4" s="62" t="str">
        <x:f>IF(A4="","",IF(R4&gt;=105,"Audit prioritaire",IF(E4="Obsolète","Remplacer / sécuriser",IF(Q4&gt;=85,"Migration cloud candidate",IF(P4&lt;55,"Renforcer cybersécurité","Suivi standard")))))</x:f>
        <x:v>Migration cloud candidate</x:v>
      </x:c>
    </x:row>
    <x:row r="5">
      <x:c r="A5" s="62" t="str">
        <x:v>GMAO</x:v>
      </x:c>
      <x:c r="B5" s="62" t="str">
        <x:v>Production</x:v>
      </x:c>
      <x:c r="C5" s="62" t="str">
        <x:v>Maintenance</x:v>
      </x:c>
      <x:c r="D5" s="62" t="str">
        <x:v>On-premise</x:v>
      </x:c>
      <x:c r="E5" s="62" t="str">
        <x:v>À remplacer</x:v>
      </x:c>
      <x:c r="F5" s="62" t="str">
        <x:v>Élevée</x:v>
      </x:c>
      <x:c r="G5" s="62" t="n">
        <x:v>45</x:v>
      </x:c>
      <x:c r="H5" s="62" t="str">
        <x:v>Interne</x:v>
      </x:c>
      <x:c r="I5" s="62" t="str">
        <x:v>Partiel</x:v>
      </x:c>
      <x:c r="J5" s="62" t="str">
        <x:v>Partiel</x:v>
      </x:c>
      <x:c r="K5" s="62" t="str">
        <x:v>Oui</x:v>
      </x:c>
      <x:c r="L5" s="62" t="str">
        <x:v>2026-12-31</x:v>
      </x:c>
      <x:c r="M5" s="66" t="n">
        <x:v>18000</x:v>
      </x:c>
      <x:c r="N5" s="62" t="n">
        <x:v>7</x:v>
      </x:c>
      <x:c r="O5" s="62" t="str">
        <x:v>ERP, Stocks</x:v>
      </x:c>
      <x:c r="P5" s="62" t="n">
        <x:f>IF(I5="Oui",35,IF(I5="Partiel",18,0))+IF(J5="Oui",25,IF(J5="Partiel",12,0))+IF(K5="Oui",20,IF(K5="Partiel",10,0))+IF(H5="Sensible",10,IF(H5="Personnelle",8,IF(H5="Confidentielle",6,3)))</x:f>
        <x:v>53</x:v>
      </x:c>
      <x:c r="Q5" s="62" t="n">
        <x:f>IF(D5="SaaS",95,IF(D5="Azure",90,IF(D5="AWS",90,IF(D5="Google Cloud",90,IF(D5="Cloud privé",75,IF(D5="Hybride",70,45))))))</x:f>
        <x:v>45</x:v>
      </x:c>
      <x:c r="R5" s="62" t="n">
        <x:f>IF(F5="Stratégique",100,IF(F5="Critique",85,IF(F5="Élevée",65,IF(F5="Moyenne",40,IF(F5="Faible",20,0)))))+IF(E5="Obsolète",25,IF(E5="À remplacer",12,IF(E5="À rationaliser",8,0)))+IF(N5&gt;8,15,IF(N5&gt;4,8,0))+IF(P5&lt;50,10,0)</x:f>
        <x:v>85</x:v>
      </x:c>
      <x:c r="S5" s="62" t="str">
        <x:f>IF(A5="","",IF(R5&gt;=105,"Audit prioritaire",IF(E5="Obsolète","Remplacer / sécuriser",IF(Q5&gt;=85,"Migration cloud candidate",IF(P5&lt;55,"Renforcer cybersécurité","Suivi standard")))))</x:f>
        <x:v>Renforcer cybersécurité</x:v>
      </x:c>
    </x:row>
    <x:row r="6">
      <x:c r="A6" s="62" t="str">
        <x:v>GED Qualité</x:v>
      </x:c>
      <x:c r="B6" s="62" t="str">
        <x:v>Qualité</x:v>
      </x:c>
      <x:c r="C6" s="62" t="str">
        <x:v>Qualité</x:v>
      </x:c>
      <x:c r="D6" s="62" t="str">
        <x:v>Cloud privé</x:v>
      </x:c>
      <x:c r="E6" s="62" t="str">
        <x:v>Actif</x:v>
      </x:c>
      <x:c r="F6" s="62" t="str">
        <x:v>Moyenne</x:v>
      </x:c>
      <x:c r="G6" s="62" t="n">
        <x:v>40</x:v>
      </x:c>
      <x:c r="H6" s="62" t="str">
        <x:v>Confidentielle</x:v>
      </x:c>
      <x:c r="I6" s="62" t="str">
        <x:v>Oui</x:v>
      </x:c>
      <x:c r="J6" s="62" t="str">
        <x:v>Non</x:v>
      </x:c>
      <x:c r="K6" s="62" t="str">
        <x:v>Oui</x:v>
      </x:c>
      <x:c r="L6" s="62" t="str">
        <x:v>2028-01-15</x:v>
      </x:c>
      <x:c r="M6" s="66" t="n">
        <x:v>12000</x:v>
      </x:c>
      <x:c r="N6" s="62" t="n">
        <x:v>1</x:v>
      </x:c>
      <x:c r="O6" s="62" t="str">
        <x:v>SIRH, ERP</x:v>
      </x:c>
      <x:c r="P6" s="62" t="n">
        <x:f>IF(I6="Oui",35,IF(I6="Partiel",18,0))+IF(J6="Oui",25,IF(J6="Partiel",12,0))+IF(K6="Oui",20,IF(K6="Partiel",10,0))+IF(H6="Sensible",10,IF(H6="Personnelle",8,IF(H6="Confidentielle",6,3)))</x:f>
        <x:v>61</x:v>
      </x:c>
      <x:c r="Q6" s="62" t="n">
        <x:f>IF(D6="SaaS",95,IF(D6="Azure",90,IF(D6="AWS",90,IF(D6="Google Cloud",90,IF(D6="Cloud privé",75,IF(D6="Hybride",70,45))))))</x:f>
        <x:v>75</x:v>
      </x:c>
      <x:c r="R6" s="62" t="n">
        <x:f>IF(F6="Stratégique",100,IF(F6="Critique",85,IF(F6="Élevée",65,IF(F6="Moyenne",40,IF(F6="Faible",20,0)))))+IF(E6="Obsolète",25,IF(E6="À remplacer",12,IF(E6="À rationaliser",8,0)))+IF(N6&gt;8,15,IF(N6&gt;4,8,0))+IF(P6&lt;50,10,0)</x:f>
        <x:v>40</x:v>
      </x:c>
      <x:c r="S6" s="62" t="str">
        <x:f>IF(A6="","",IF(R6&gt;=105,"Audit prioritaire",IF(E6="Obsolète","Remplacer / sécuriser",IF(Q6&gt;=85,"Migration cloud candidate",IF(P6&lt;55,"Renforcer cybersécurité","Suivi standard")))))</x:f>
        <x:v>Suivi standard</x:v>
      </x:c>
    </x:row>
    <x:row r="7">
      <x:c r="A7" s="62" t="str">
        <x:v>BI Direction</x:v>
      </x:c>
      <x:c r="B7" s="62" t="str">
        <x:v>Direction</x:v>
      </x:c>
      <x:c r="C7" s="62" t="str">
        <x:v>DSI</x:v>
      </x:c>
      <x:c r="D7" s="62" t="str">
        <x:v>SaaS</x:v>
      </x:c>
      <x:c r="E7" s="62" t="str">
        <x:v>Actif</x:v>
      </x:c>
      <x:c r="F7" s="62" t="str">
        <x:v>Stratégique</x:v>
      </x:c>
      <x:c r="G7" s="62" t="n">
        <x:v>30</x:v>
      </x:c>
      <x:c r="H7" s="62" t="str">
        <x:v>Confidentielle</x:v>
      </x:c>
      <x:c r="I7" s="62" t="str">
        <x:v>Oui</x:v>
      </x:c>
      <x:c r="J7" s="62" t="str">
        <x:v>Oui</x:v>
      </x:c>
      <x:c r="K7" s="62" t="str">
        <x:v>Oui</x:v>
      </x:c>
      <x:c r="L7" s="62" t="str">
        <x:v>2027-11-30</x:v>
      </x:c>
      <x:c r="M7" s="66" t="n">
        <x:v>25000</x:v>
      </x:c>
      <x:c r="N7" s="62" t="n">
        <x:v>2</x:v>
      </x:c>
      <x:c r="O7" s="62" t="str">
        <x:v>ERP, CRM, SIRH</x:v>
      </x:c>
      <x:c r="P7" s="62" t="n">
        <x:f>IF(I7="Oui",35,IF(I7="Partiel",18,0))+IF(J7="Oui",25,IF(J7="Partiel",12,0))+IF(K7="Oui",20,IF(K7="Partiel",10,0))+IF(H7="Sensible",10,IF(H7="Personnelle",8,IF(H7="Confidentielle",6,3)))</x:f>
        <x:v>86</x:v>
      </x:c>
      <x:c r="Q7" s="62" t="n">
        <x:f>IF(D7="SaaS",95,IF(D7="Azure",90,IF(D7="AWS",90,IF(D7="Google Cloud",90,IF(D7="Cloud privé",75,IF(D7="Hybride",70,45))))))</x:f>
        <x:v>95</x:v>
      </x:c>
      <x:c r="R7" s="62" t="n">
        <x:f>IF(F7="Stratégique",100,IF(F7="Critique",85,IF(F7="Élevée",65,IF(F7="Moyenne",40,IF(F7="Faible",20,0)))))+IF(E7="Obsolète",25,IF(E7="À remplacer",12,IF(E7="À rationaliser",8,0)))+IF(N7&gt;8,15,IF(N7&gt;4,8,0))+IF(P7&lt;50,10,0)</x:f>
        <x:v>100</x:v>
      </x:c>
      <x:c r="S7" s="62" t="str">
        <x:f>IF(A7="","",IF(R7&gt;=105,"Audit prioritaire",IF(E7="Obsolète","Remplacer / sécuriser",IF(Q7&gt;=85,"Migration cloud candidate",IF(P7&lt;55,"Renforcer cybersécurité","Suivi standard")))))</x:f>
        <x:v>Migration cloud candidate</x:v>
      </x:c>
    </x:row>
    <x:row r="8">
      <x:c r="A8" s="62" t="str">
        <x:v>Portail fournisseurs</x:v>
      </x:c>
      <x:c r="B8" s="62" t="str">
        <x:v>Achats</x:v>
      </x:c>
      <x:c r="C8" s="62" t="str">
        <x:v>Achats</x:v>
      </x:c>
      <x:c r="D8" s="62" t="str">
        <x:v>AWS</x:v>
      </x:c>
      <x:c r="E8" s="62" t="str">
        <x:v>En projet</x:v>
      </x:c>
      <x:c r="F8" s="62" t="str">
        <x:v>Moyenne</x:v>
      </x:c>
      <x:c r="G8" s="62" t="n">
        <x:v>25</x:v>
      </x:c>
      <x:c r="H8" s="62" t="str">
        <x:v>Interne</x:v>
      </x:c>
      <x:c r="I8" s="62" t="str">
        <x:v>Partiel</x:v>
      </x:c>
      <x:c r="J8" s="62" t="str">
        <x:v>Non</x:v>
      </x:c>
      <x:c r="K8" s="62" t="str">
        <x:v>Partiel</x:v>
      </x:c>
      <x:c r="L8" s="62" t="str">
        <x:v>2030-01-01</x:v>
      </x:c>
      <x:c r="M8" s="66" t="n">
        <x:v>9000</x:v>
      </x:c>
      <x:c r="N8" s="62" t="n">
        <x:v>0</x:v>
      </x:c>
      <x:c r="O8" s="62" t="str">
        <x:v>ERP</x:v>
      </x:c>
      <x:c r="P8" s="62" t="n">
        <x:f>IF(I8="Oui",35,IF(I8="Partiel",18,0))+IF(J8="Oui",25,IF(J8="Partiel",12,0))+IF(K8="Oui",20,IF(K8="Partiel",10,0))+IF(H8="Sensible",10,IF(H8="Personnelle",8,IF(H8="Confidentielle",6,3)))</x:f>
        <x:v>31</x:v>
      </x:c>
      <x:c r="Q8" s="62" t="n">
        <x:f>IF(D8="SaaS",95,IF(D8="Azure",90,IF(D8="AWS",90,IF(D8="Google Cloud",90,IF(D8="Cloud privé",75,IF(D8="Hybride",70,45))))))</x:f>
        <x:v>90</x:v>
      </x:c>
      <x:c r="R8" s="62" t="n">
        <x:f>IF(F8="Stratégique",100,IF(F8="Critique",85,IF(F8="Élevée",65,IF(F8="Moyenne",40,IF(F8="Faible",20,0)))))+IF(E8="Obsolète",25,IF(E8="À remplacer",12,IF(E8="À rationaliser",8,0)))+IF(N8&gt;8,15,IF(N8&gt;4,8,0))+IF(P8&lt;50,10,0)</x:f>
        <x:v>50</x:v>
      </x:c>
      <x:c r="S8" s="62" t="str">
        <x:f>IF(A8="","",IF(R8&gt;=105,"Audit prioritaire",IF(E8="Obsolète","Remplacer / sécuriser",IF(Q8&gt;=85,"Migration cloud candidate",IF(P8&lt;55,"Renforcer cybersécurité","Suivi standard")))))</x:f>
        <x:v>Migration cloud candidate</x:v>
      </x:c>
    </x:row>
    <x:row r="9">
      <x:c r="A9" s="62" t="str">
        <x:v>Application Legacy</x:v>
      </x:c>
      <x:c r="B9" s="62" t="str">
        <x:v>IT</x:v>
      </x:c>
      <x:c r="C9" s="62" t="str">
        <x:v>DSI</x:v>
      </x:c>
      <x:c r="D9" s="62" t="str">
        <x:v>On-premise</x:v>
      </x:c>
      <x:c r="E9" s="62" t="str">
        <x:v>Obsolète</x:v>
      </x:c>
      <x:c r="F9" s="62" t="str">
        <x:v>Critique</x:v>
      </x:c>
      <x:c r="G9" s="62" t="n">
        <x:v>18</x:v>
      </x:c>
      <x:c r="H9" s="62" t="str">
        <x:v>Sensible</x:v>
      </x:c>
      <x:c r="I9" s="62" t="str">
        <x:v>Non</x:v>
      </x:c>
      <x:c r="J9" s="62" t="str">
        <x:v>Non</x:v>
      </x:c>
      <x:c r="K9" s="62" t="str">
        <x:v>Partiel</x:v>
      </x:c>
      <x:c r="L9" s="62" t="str">
        <x:v>2025-12-31</x:v>
      </x:c>
      <x:c r="M9" s="66" t="n">
        <x:v>22000</x:v>
      </x:c>
      <x:c r="N9" s="62" t="n">
        <x:v>12</x:v>
      </x:c>
      <x:c r="O9" s="62" t="str">
        <x:v>ERP, SQL</x:v>
      </x:c>
      <x:c r="P9" s="62" t="n">
        <x:f>IF(I9="Oui",35,IF(I9="Partiel",18,0))+IF(J9="Oui",25,IF(J9="Partiel",12,0))+IF(K9="Oui",20,IF(K9="Partiel",10,0))+IF(H9="Sensible",10,IF(H9="Personnelle",8,IF(H9="Confidentielle",6,3)))</x:f>
        <x:v>20</x:v>
      </x:c>
      <x:c r="Q9" s="62" t="n">
        <x:f>IF(D9="SaaS",95,IF(D9="Azure",90,IF(D9="AWS",90,IF(D9="Google Cloud",90,IF(D9="Cloud privé",75,IF(D9="Hybride",70,45))))))</x:f>
        <x:v>45</x:v>
      </x:c>
      <x:c r="R9" s="62" t="n">
        <x:f>IF(F9="Stratégique",100,IF(F9="Critique",85,IF(F9="Élevée",65,IF(F9="Moyenne",40,IF(F9="Faible",20,0)))))+IF(E9="Obsolète",25,IF(E9="À remplacer",12,IF(E9="À rationaliser",8,0)))+IF(N9&gt;8,15,IF(N9&gt;4,8,0))+IF(P9&lt;50,10,0)</x:f>
        <x:v>135</x:v>
      </x:c>
      <x:c r="S9" s="62" t="str">
        <x:f>IF(A9="","",IF(R9&gt;=105,"Audit prioritaire",IF(E9="Obsolète","Remplacer / sécuriser",IF(Q9&gt;=85,"Migration cloud candidate",IF(P9&lt;55,"Renforcer cybersécurité","Suivi standard")))))</x:f>
        <x:v>Audit prioritaire</x:v>
      </x:c>
    </x:row>
    <x:row r="10">
      <x:c r="A10" s="62" t="str">
        <x:v>App Mobile Terrain</x:v>
      </x:c>
      <x:c r="B10" s="62" t="str">
        <x:v>Production</x:v>
      </x:c>
      <x:c r="C10" s="62" t="str">
        <x:v>Opérations</x:v>
      </x:c>
      <x:c r="D10" s="62" t="str">
        <x:v>Google Cloud</x:v>
      </x:c>
      <x:c r="E10" s="62" t="str">
        <x:v>Actif</x:v>
      </x:c>
      <x:c r="F10" s="62" t="str">
        <x:v>Élevée</x:v>
      </x:c>
      <x:c r="G10" s="62" t="n">
        <x:v>55</x:v>
      </x:c>
      <x:c r="H10" s="62" t="str">
        <x:v>Personnelle</x:v>
      </x:c>
      <x:c r="I10" s="62" t="str">
        <x:v>Oui</x:v>
      </x:c>
      <x:c r="J10" s="62" t="str">
        <x:v>Partiel</x:v>
      </x:c>
      <x:c r="K10" s="62" t="str">
        <x:v>Oui</x:v>
      </x:c>
      <x:c r="L10" s="62" t="str">
        <x:v>2028-09-30</x:v>
      </x:c>
      <x:c r="M10" s="66" t="n">
        <x:v>16000</x:v>
      </x:c>
      <x:c r="N10" s="62" t="n">
        <x:v>5</x:v>
      </x:c>
      <x:c r="O10" s="62" t="str">
        <x:v>API, GMAO</x:v>
      </x:c>
      <x:c r="P10" s="62" t="n">
        <x:f>IF(I10="Oui",35,IF(I10="Partiel",18,0))+IF(J10="Oui",25,IF(J10="Partiel",12,0))+IF(K10="Oui",20,IF(K10="Partiel",10,0))+IF(H10="Sensible",10,IF(H10="Personnelle",8,IF(H10="Confidentielle",6,3)))</x:f>
        <x:v>75</x:v>
      </x:c>
      <x:c r="Q10" s="62" t="n">
        <x:f>IF(D10="SaaS",95,IF(D10="Azure",90,IF(D10="AWS",90,IF(D10="Google Cloud",90,IF(D10="Cloud privé",75,IF(D10="Hybride",70,45))))))</x:f>
        <x:v>90</x:v>
      </x:c>
      <x:c r="R10" s="62" t="n">
        <x:f>IF(F10="Stratégique",100,IF(F10="Critique",85,IF(F10="Élevée",65,IF(F10="Moyenne",40,IF(F10="Faible",20,0)))))+IF(E10="Obsolète",25,IF(E10="À remplacer",12,IF(E10="À rationaliser",8,0)))+IF(N10&gt;8,15,IF(N10&gt;4,8,0))+IF(P10&lt;50,10,0)</x:f>
        <x:v>73</x:v>
      </x:c>
      <x:c r="S10" s="62" t="str">
        <x:f>IF(A10="","",IF(R10&gt;=105,"Audit prioritaire",IF(E10="Obsolète","Remplacer / sécuriser",IF(Q10&gt;=85,"Migration cloud candidate",IF(P10&lt;55,"Renforcer cybersécurité","Suivi standard")))))</x:f>
        <x:v>Migration cloud candidate</x:v>
      </x:c>
    </x:row>
    <x:row r="11">
      <x:c r="A11" s="62" t="str">
        <x:v>Portail Client</x:v>
      </x:c>
      <x:c r="B11" s="62" t="str">
        <x:v>Commercial</x:v>
      </x:c>
      <x:c r="C11" s="62" t="str">
        <x:v>Marketing</x:v>
      </x:c>
      <x:c r="D11" s="62" t="str">
        <x:v>Azure</x:v>
      </x:c>
      <x:c r="E11" s="62" t="str">
        <x:v>À rationaliser</x:v>
      </x:c>
      <x:c r="F11" s="62" t="str">
        <x:v>Élevée</x:v>
      </x:c>
      <x:c r="G11" s="62" t="n">
        <x:v>200</x:v>
      </x:c>
      <x:c r="H11" s="62" t="str">
        <x:v>Personnelle</x:v>
      </x:c>
      <x:c r="I11" s="62" t="str">
        <x:v>Partiel</x:v>
      </x:c>
      <x:c r="J11" s="62" t="str">
        <x:v>Partiel</x:v>
      </x:c>
      <x:c r="K11" s="62" t="str">
        <x:v>Oui</x:v>
      </x:c>
      <x:c r="L11" s="62" t="str">
        <x:v>2027-05-31</x:v>
      </x:c>
      <x:c r="M11" s="66" t="n">
        <x:v>31000</x:v>
      </x:c>
      <x:c r="N11" s="62" t="n">
        <x:v>6</x:v>
      </x:c>
      <x:c r="O11" s="62" t="str">
        <x:v>CRM, API Paiement</x:v>
      </x:c>
      <x:c r="P11" s="62" t="n">
        <x:f>IF(I11="Oui",35,IF(I11="Partiel",18,0))+IF(J11="Oui",25,IF(J11="Partiel",12,0))+IF(K11="Oui",20,IF(K11="Partiel",10,0))+IF(H11="Sensible",10,IF(H11="Personnelle",8,IF(H11="Confidentielle",6,3)))</x:f>
        <x:v>58</x:v>
      </x:c>
      <x:c r="Q11" s="62" t="n">
        <x:f>IF(D11="SaaS",95,IF(D11="Azure",90,IF(D11="AWS",90,IF(D11="Google Cloud",90,IF(D11="Cloud privé",75,IF(D11="Hybride",70,45))))))</x:f>
        <x:v>90</x:v>
      </x:c>
      <x:c r="R11" s="62" t="n">
        <x:f>IF(F11="Stratégique",100,IF(F11="Critique",85,IF(F11="Élevée",65,IF(F11="Moyenne",40,IF(F11="Faible",20,0)))))+IF(E11="Obsolète",25,IF(E11="À remplacer",12,IF(E11="À rationaliser",8,0)))+IF(N11&gt;8,15,IF(N11&gt;4,8,0))+IF(P11&lt;50,10,0)</x:f>
        <x:v>81</x:v>
      </x:c>
      <x:c r="S11" s="62" t="str">
        <x:f>IF(A11="","",IF(R11&gt;=105,"Audit prioritaire",IF(E11="Obsolète","Remplacer / sécuriser",IF(Q11&gt;=85,"Migration cloud candidate",IF(P11&lt;55,"Renforcer cybersécurité","Suivi standard")))))</x:f>
        <x:v>Migration cloud candidate</x:v>
      </x:c>
    </x:row>
    <x:row r="12">
      <x:c r="A12" s="62"/>
      <x:c r="B12" s="62"/>
      <x:c r="C12" s="62"/>
      <x:c r="D12" s="62"/>
      <x:c r="E12" s="62"/>
      <x:c r="F12" s="62"/>
      <x:c r="G12" s="62"/>
      <x:c r="H12" s="62"/>
      <x:c r="I12" s="62"/>
      <x:c r="J12" s="62"/>
      <x:c r="K12" s="62"/>
      <x:c r="L12" s="62"/>
      <x:c r="M12" s="66"/>
      <x:c r="N12" s="62"/>
      <x:c r="O12" s="62"/>
      <x:c r="P12" s="62" t="n">
        <x:f>IF(I12="Oui",35,IF(I12="Partiel",18,0))+IF(J12="Oui",25,IF(J12="Partiel",12,0))+IF(K12="Oui",20,IF(K12="Partiel",10,0))+IF(H12="Sensible",10,IF(H12="Personnelle",8,IF(H12="Confidentielle",6,3)))</x:f>
        <x:v>3</x:v>
      </x:c>
      <x:c r="Q12" s="62" t="n">
        <x:f>IF(D12="SaaS",95,IF(D12="Azure",90,IF(D12="AWS",90,IF(D12="Google Cloud",90,IF(D12="Cloud privé",75,IF(D12="Hybride",70,45))))))</x:f>
        <x:v>45</x:v>
      </x:c>
      <x:c r="R12" s="62" t="n">
        <x:f>IF(F12="Stratégique",100,IF(F12="Critique",85,IF(F12="Élevée",65,IF(F12="Moyenne",40,IF(F12="Faible",20,0)))))+IF(E12="Obsolète",25,IF(E12="À remplacer",12,IF(E12="À rationaliser",8,0)))+IF(N12&gt;8,15,IF(N12&gt;4,8,0))+IF(P12&lt;50,10,0)</x:f>
        <x:v>10</x:v>
      </x:c>
      <x:c r="S12" s="62" t="str">
        <x:f>IF(A12="","",IF(R12&gt;=105,"Audit prioritaire",IF(E12="Obsolète","Remplacer / sécuriser",IF(Q12&gt;=85,"Migration cloud candidate",IF(P12&lt;55,"Renforcer cybersécurité","Suivi standard")))))</x:f>
      </x:c>
    </x:row>
    <x:row r="13">
      <x:c r="A13" s="62"/>
      <x:c r="B13" s="62"/>
      <x:c r="C13" s="62"/>
      <x:c r="D13" s="62"/>
      <x:c r="E13" s="62"/>
      <x:c r="F13" s="62"/>
      <x:c r="G13" s="62"/>
      <x:c r="H13" s="62"/>
      <x:c r="I13" s="62"/>
      <x:c r="J13" s="62"/>
      <x:c r="K13" s="62"/>
      <x:c r="L13" s="62"/>
      <x:c r="M13" s="66"/>
      <x:c r="N13" s="62"/>
      <x:c r="O13" s="62"/>
      <x:c r="P13" s="62" t="n">
        <x:f>IF(I13="Oui",35,IF(I13="Partiel",18,0))+IF(J13="Oui",25,IF(J13="Partiel",12,0))+IF(K13="Oui",20,IF(K13="Partiel",10,0))+IF(H13="Sensible",10,IF(H13="Personnelle",8,IF(H13="Confidentielle",6,3)))</x:f>
        <x:v>3</x:v>
      </x:c>
      <x:c r="Q13" s="62" t="n">
        <x:f>IF(D13="SaaS",95,IF(D13="Azure",90,IF(D13="AWS",90,IF(D13="Google Cloud",90,IF(D13="Cloud privé",75,IF(D13="Hybride",70,45))))))</x:f>
        <x:v>45</x:v>
      </x:c>
      <x:c r="R13" s="62" t="n">
        <x:f>IF(F13="Stratégique",100,IF(F13="Critique",85,IF(F13="Élevée",65,IF(F13="Moyenne",40,IF(F13="Faible",20,0)))))+IF(E13="Obsolète",25,IF(E13="À remplacer",12,IF(E13="À rationaliser",8,0)))+IF(N13&gt;8,15,IF(N13&gt;4,8,0))+IF(P13&lt;50,10,0)</x:f>
        <x:v>10</x:v>
      </x:c>
      <x:c r="S13" s="62" t="str">
        <x:f>IF(A13="","",IF(R13&gt;=105,"Audit prioritaire",IF(E13="Obsolète","Remplacer / sécuriser",IF(Q13&gt;=85,"Migration cloud candidate",IF(P13&lt;55,"Renforcer cybersécurité","Suivi standard")))))</x:f>
      </x:c>
    </x:row>
    <x:row r="14">
      <x:c r="A14" s="62"/>
      <x:c r="B14" s="62"/>
      <x:c r="C14" s="62"/>
      <x:c r="D14" s="62"/>
      <x:c r="E14" s="62"/>
      <x:c r="F14" s="62"/>
      <x:c r="G14" s="62"/>
      <x:c r="H14" s="62"/>
      <x:c r="I14" s="62"/>
      <x:c r="J14" s="62"/>
      <x:c r="K14" s="62"/>
      <x:c r="L14" s="62"/>
      <x:c r="M14" s="66"/>
      <x:c r="N14" s="62"/>
      <x:c r="O14" s="62"/>
      <x:c r="P14" s="62" t="n">
        <x:f>IF(I14="Oui",35,IF(I14="Partiel",18,0))+IF(J14="Oui",25,IF(J14="Partiel",12,0))+IF(K14="Oui",20,IF(K14="Partiel",10,0))+IF(H14="Sensible",10,IF(H14="Personnelle",8,IF(H14="Confidentielle",6,3)))</x:f>
        <x:v>3</x:v>
      </x:c>
      <x:c r="Q14" s="62" t="n">
        <x:f>IF(D14="SaaS",95,IF(D14="Azure",90,IF(D14="AWS",90,IF(D14="Google Cloud",90,IF(D14="Cloud privé",75,IF(D14="Hybride",70,45))))))</x:f>
        <x:v>45</x:v>
      </x:c>
      <x:c r="R14" s="62" t="n">
        <x:f>IF(F14="Stratégique",100,IF(F14="Critique",85,IF(F14="Élevée",65,IF(F14="Moyenne",40,IF(F14="Faible",20,0)))))+IF(E14="Obsolète",25,IF(E14="À remplacer",12,IF(E14="À rationaliser",8,0)))+IF(N14&gt;8,15,IF(N14&gt;4,8,0))+IF(P14&lt;50,10,0)</x:f>
        <x:v>10</x:v>
      </x:c>
      <x:c r="S14" s="62" t="str">
        <x:f>IF(A14="","",IF(R14&gt;=105,"Audit prioritaire",IF(E14="Obsolète","Remplacer / sécuriser",IF(Q14&gt;=85,"Migration cloud candidate",IF(P14&lt;55,"Renforcer cybersécurité","Suivi standard")))))</x:f>
      </x:c>
    </x:row>
    <x:row r="15">
      <x:c r="A15" s="62"/>
      <x:c r="B15" s="62"/>
      <x:c r="C15" s="62"/>
      <x:c r="D15" s="62"/>
      <x:c r="E15" s="62"/>
      <x:c r="F15" s="62"/>
      <x:c r="G15" s="62"/>
      <x:c r="H15" s="62"/>
      <x:c r="I15" s="62"/>
      <x:c r="J15" s="62"/>
      <x:c r="K15" s="62"/>
      <x:c r="L15" s="62"/>
      <x:c r="M15" s="66"/>
      <x:c r="N15" s="62"/>
      <x:c r="O15" s="62"/>
      <x:c r="P15" s="62" t="n">
        <x:f>IF(I15="Oui",35,IF(I15="Partiel",18,0))+IF(J15="Oui",25,IF(J15="Partiel",12,0))+IF(K15="Oui",20,IF(K15="Partiel",10,0))+IF(H15="Sensible",10,IF(H15="Personnelle",8,IF(H15="Confidentielle",6,3)))</x:f>
        <x:v>3</x:v>
      </x:c>
      <x:c r="Q15" s="62" t="n">
        <x:f>IF(D15="SaaS",95,IF(D15="Azure",90,IF(D15="AWS",90,IF(D15="Google Cloud",90,IF(D15="Cloud privé",75,IF(D15="Hybride",70,45))))))</x:f>
        <x:v>45</x:v>
      </x:c>
      <x:c r="R15" s="62" t="n">
        <x:f>IF(F15="Stratégique",100,IF(F15="Critique",85,IF(F15="Élevée",65,IF(F15="Moyenne",40,IF(F15="Faible",20,0)))))+IF(E15="Obsolète",25,IF(E15="À remplacer",12,IF(E15="À rationaliser",8,0)))+IF(N15&gt;8,15,IF(N15&gt;4,8,0))+IF(P15&lt;50,10,0)</x:f>
        <x:v>10</x:v>
      </x:c>
      <x:c r="S15" s="62" t="str">
        <x:f>IF(A15="","",IF(R15&gt;=105,"Audit prioritaire",IF(E15="Obsolète","Remplacer / sécuriser",IF(Q15&gt;=85,"Migration cloud candidate",IF(P15&lt;55,"Renforcer cybersécurité","Suivi standard")))))</x:f>
      </x:c>
    </x:row>
    <x:row r="16">
      <x:c r="A16" s="62"/>
      <x:c r="B16" s="62"/>
      <x:c r="C16" s="62"/>
      <x:c r="D16" s="62"/>
      <x:c r="E16" s="62"/>
      <x:c r="F16" s="62"/>
      <x:c r="G16" s="62"/>
      <x:c r="H16" s="62"/>
      <x:c r="I16" s="62"/>
      <x:c r="J16" s="62"/>
      <x:c r="K16" s="62"/>
      <x:c r="L16" s="62"/>
      <x:c r="M16" s="66"/>
      <x:c r="N16" s="62"/>
      <x:c r="O16" s="62"/>
      <x:c r="P16" s="62" t="n">
        <x:f>IF(I16="Oui",35,IF(I16="Partiel",18,0))+IF(J16="Oui",25,IF(J16="Partiel",12,0))+IF(K16="Oui",20,IF(K16="Partiel",10,0))+IF(H16="Sensible",10,IF(H16="Personnelle",8,IF(H16="Confidentielle",6,3)))</x:f>
        <x:v>3</x:v>
      </x:c>
      <x:c r="Q16" s="62" t="n">
        <x:f>IF(D16="SaaS",95,IF(D16="Azure",90,IF(D16="AWS",90,IF(D16="Google Cloud",90,IF(D16="Cloud privé",75,IF(D16="Hybride",70,45))))))</x:f>
        <x:v>45</x:v>
      </x:c>
      <x:c r="R16" s="62" t="n">
        <x:f>IF(F16="Stratégique",100,IF(F16="Critique",85,IF(F16="Élevée",65,IF(F16="Moyenne",40,IF(F16="Faible",20,0)))))+IF(E16="Obsolète",25,IF(E16="À remplacer",12,IF(E16="À rationaliser",8,0)))+IF(N16&gt;8,15,IF(N16&gt;4,8,0))+IF(P16&lt;50,10,0)</x:f>
        <x:v>10</x:v>
      </x:c>
      <x:c r="S16" s="62" t="str">
        <x:f>IF(A16="","",IF(R16&gt;=105,"Audit prioritaire",IF(E16="Obsolète","Remplacer / sécuriser",IF(Q16&gt;=85,"Migration cloud candidate",IF(P16&lt;55,"Renforcer cybersécurité","Suivi standard")))))</x:f>
      </x:c>
    </x:row>
    <x:row r="17">
      <x:c r="A17" s="62"/>
      <x:c r="B17" s="62"/>
      <x:c r="C17" s="62"/>
      <x:c r="D17" s="62"/>
      <x:c r="E17" s="62"/>
      <x:c r="F17" s="62"/>
      <x:c r="G17" s="62"/>
      <x:c r="H17" s="62"/>
      <x:c r="I17" s="62"/>
      <x:c r="J17" s="62"/>
      <x:c r="K17" s="62"/>
      <x:c r="L17" s="62"/>
      <x:c r="M17" s="66"/>
      <x:c r="N17" s="62"/>
      <x:c r="O17" s="62"/>
      <x:c r="P17" s="62" t="n">
        <x:f>IF(I17="Oui",35,IF(I17="Partiel",18,0))+IF(J17="Oui",25,IF(J17="Partiel",12,0))+IF(K17="Oui",20,IF(K17="Partiel",10,0))+IF(H17="Sensible",10,IF(H17="Personnelle",8,IF(H17="Confidentielle",6,3)))</x:f>
        <x:v>3</x:v>
      </x:c>
      <x:c r="Q17" s="62" t="n">
        <x:f>IF(D17="SaaS",95,IF(D17="Azure",90,IF(D17="AWS",90,IF(D17="Google Cloud",90,IF(D17="Cloud privé",75,IF(D17="Hybride",70,45))))))</x:f>
        <x:v>45</x:v>
      </x:c>
      <x:c r="R17" s="62" t="n">
        <x:f>IF(F17="Stratégique",100,IF(F17="Critique",85,IF(F17="Élevée",65,IF(F17="Moyenne",40,IF(F17="Faible",20,0)))))+IF(E17="Obsolète",25,IF(E17="À remplacer",12,IF(E17="À rationaliser",8,0)))+IF(N17&gt;8,15,IF(N17&gt;4,8,0))+IF(P17&lt;50,10,0)</x:f>
        <x:v>10</x:v>
      </x:c>
      <x:c r="S17" s="62" t="str">
        <x:f>IF(A17="","",IF(R17&gt;=105,"Audit prioritaire",IF(E17="Obsolète","Remplacer / sécuriser",IF(Q17&gt;=85,"Migration cloud candidate",IF(P17&lt;55,"Renforcer cybersécurité","Suivi standard")))))</x:f>
      </x:c>
    </x:row>
    <x:row r="18">
      <x:c r="A18" s="62"/>
      <x:c r="B18" s="62"/>
      <x:c r="C18" s="62"/>
      <x:c r="D18" s="62"/>
      <x:c r="E18" s="62"/>
      <x:c r="F18" s="62"/>
      <x:c r="G18" s="62"/>
      <x:c r="H18" s="62"/>
      <x:c r="I18" s="62"/>
      <x:c r="J18" s="62"/>
      <x:c r="K18" s="62"/>
      <x:c r="L18" s="62"/>
      <x:c r="M18" s="66"/>
      <x:c r="N18" s="62"/>
      <x:c r="O18" s="62"/>
      <x:c r="P18" s="62" t="n">
        <x:f>IF(I18="Oui",35,IF(I18="Partiel",18,0))+IF(J18="Oui",25,IF(J18="Partiel",12,0))+IF(K18="Oui",20,IF(K18="Partiel",10,0))+IF(H18="Sensible",10,IF(H18="Personnelle",8,IF(H18="Confidentielle",6,3)))</x:f>
        <x:v>3</x:v>
      </x:c>
      <x:c r="Q18" s="62" t="n">
        <x:f>IF(D18="SaaS",95,IF(D18="Azure",90,IF(D18="AWS",90,IF(D18="Google Cloud",90,IF(D18="Cloud privé",75,IF(D18="Hybride",70,45))))))</x:f>
        <x:v>45</x:v>
      </x:c>
      <x:c r="R18" s="62" t="n">
        <x:f>IF(F18="Stratégique",100,IF(F18="Critique",85,IF(F18="Élevée",65,IF(F18="Moyenne",40,IF(F18="Faible",20,0)))))+IF(E18="Obsolète",25,IF(E18="À remplacer",12,IF(E18="À rationaliser",8,0)))+IF(N18&gt;8,15,IF(N18&gt;4,8,0))+IF(P18&lt;50,10,0)</x:f>
        <x:v>10</x:v>
      </x:c>
      <x:c r="S18" s="62" t="str">
        <x:f>IF(A18="","",IF(R18&gt;=105,"Audit prioritaire",IF(E18="Obsolète","Remplacer / sécuriser",IF(Q18&gt;=85,"Migration cloud candidate",IF(P18&lt;55,"Renforcer cybersécurité","Suivi standard")))))</x:f>
      </x:c>
    </x:row>
    <x:row r="19">
      <x:c r="A19" s="62"/>
      <x:c r="B19" s="62"/>
      <x:c r="C19" s="62"/>
      <x:c r="D19" s="62"/>
      <x:c r="E19" s="62"/>
      <x:c r="F19" s="62"/>
      <x:c r="G19" s="62"/>
      <x:c r="H19" s="62"/>
      <x:c r="I19" s="62"/>
      <x:c r="J19" s="62"/>
      <x:c r="K19" s="62"/>
      <x:c r="L19" s="62"/>
      <x:c r="M19" s="66"/>
      <x:c r="N19" s="62"/>
      <x:c r="O19" s="62"/>
      <x:c r="P19" s="62" t="n">
        <x:f>IF(I19="Oui",35,IF(I19="Partiel",18,0))+IF(J19="Oui",25,IF(J19="Partiel",12,0))+IF(K19="Oui",20,IF(K19="Partiel",10,0))+IF(H19="Sensible",10,IF(H19="Personnelle",8,IF(H19="Confidentielle",6,3)))</x:f>
        <x:v>3</x:v>
      </x:c>
      <x:c r="Q19" s="62" t="n">
        <x:f>IF(D19="SaaS",95,IF(D19="Azure",90,IF(D19="AWS",90,IF(D19="Google Cloud",90,IF(D19="Cloud privé",75,IF(D19="Hybride",70,45))))))</x:f>
        <x:v>45</x:v>
      </x:c>
      <x:c r="R19" s="62" t="n">
        <x:f>IF(F19="Stratégique",100,IF(F19="Critique",85,IF(F19="Élevée",65,IF(F19="Moyenne",40,IF(F19="Faible",20,0)))))+IF(E19="Obsolète",25,IF(E19="À remplacer",12,IF(E19="À rationaliser",8,0)))+IF(N19&gt;8,15,IF(N19&gt;4,8,0))+IF(P19&lt;50,10,0)</x:f>
        <x:v>10</x:v>
      </x:c>
      <x:c r="S19" s="62" t="str">
        <x:f>IF(A19="","",IF(R19&gt;=105,"Audit prioritaire",IF(E19="Obsolète","Remplacer / sécuriser",IF(Q19&gt;=85,"Migration cloud candidate",IF(P19&lt;55,"Renforcer cybersécurité","Suivi standard")))))</x:f>
      </x:c>
    </x:row>
    <x:row r="20">
      <x:c r="A20" s="62"/>
      <x:c r="B20" s="62"/>
      <x:c r="C20" s="62"/>
      <x:c r="D20" s="62"/>
      <x:c r="E20" s="62"/>
      <x:c r="F20" s="62"/>
      <x:c r="G20" s="62"/>
      <x:c r="H20" s="62"/>
      <x:c r="I20" s="62"/>
      <x:c r="J20" s="62"/>
      <x:c r="K20" s="62"/>
      <x:c r="L20" s="62"/>
      <x:c r="M20" s="66"/>
      <x:c r="N20" s="62"/>
      <x:c r="O20" s="62"/>
      <x:c r="P20" s="62" t="n">
        <x:f>IF(I20="Oui",35,IF(I20="Partiel",18,0))+IF(J20="Oui",25,IF(J20="Partiel",12,0))+IF(K20="Oui",20,IF(K20="Partiel",10,0))+IF(H20="Sensible",10,IF(H20="Personnelle",8,IF(H20="Confidentielle",6,3)))</x:f>
        <x:v>3</x:v>
      </x:c>
      <x:c r="Q20" s="62" t="n">
        <x:f>IF(D20="SaaS",95,IF(D20="Azure",90,IF(D20="AWS",90,IF(D20="Google Cloud",90,IF(D20="Cloud privé",75,IF(D20="Hybride",70,45))))))</x:f>
        <x:v>45</x:v>
      </x:c>
      <x:c r="R20" s="62" t="n">
        <x:f>IF(F20="Stratégique",100,IF(F20="Critique",85,IF(F20="Élevée",65,IF(F20="Moyenne",40,IF(F20="Faible",20,0)))))+IF(E20="Obsolète",25,IF(E20="À remplacer",12,IF(E20="À rationaliser",8,0)))+IF(N20&gt;8,15,IF(N20&gt;4,8,0))+IF(P20&lt;50,10,0)</x:f>
        <x:v>10</x:v>
      </x:c>
      <x:c r="S20" s="62" t="str">
        <x:f>IF(A20="","",IF(R20&gt;=105,"Audit prioritaire",IF(E20="Obsolète","Remplacer / sécuriser",IF(Q20&gt;=85,"Migration cloud candidate",IF(P20&lt;55,"Renforcer cybersécurité","Suivi standard")))))</x:f>
      </x:c>
    </x:row>
    <x:row r="21">
      <x:c r="A21" s="62"/>
      <x:c r="B21" s="62"/>
      <x:c r="C21" s="62"/>
      <x:c r="D21" s="62"/>
      <x:c r="E21" s="62"/>
      <x:c r="F21" s="62"/>
      <x:c r="G21" s="62"/>
      <x:c r="H21" s="62"/>
      <x:c r="I21" s="62"/>
      <x:c r="J21" s="62"/>
      <x:c r="K21" s="62"/>
      <x:c r="L21" s="62"/>
      <x:c r="M21" s="66"/>
      <x:c r="N21" s="62"/>
      <x:c r="O21" s="62"/>
      <x:c r="P21" s="62" t="n">
        <x:f>IF(I21="Oui",35,IF(I21="Partiel",18,0))+IF(J21="Oui",25,IF(J21="Partiel",12,0))+IF(K21="Oui",20,IF(K21="Partiel",10,0))+IF(H21="Sensible",10,IF(H21="Personnelle",8,IF(H21="Confidentielle",6,3)))</x:f>
        <x:v>3</x:v>
      </x:c>
      <x:c r="Q21" s="62" t="n">
        <x:f>IF(D21="SaaS",95,IF(D21="Azure",90,IF(D21="AWS",90,IF(D21="Google Cloud",90,IF(D21="Cloud privé",75,IF(D21="Hybride",70,45))))))</x:f>
        <x:v>45</x:v>
      </x:c>
      <x:c r="R21" s="62" t="n">
        <x:f>IF(F21="Stratégique",100,IF(F21="Critique",85,IF(F21="Élevée",65,IF(F21="Moyenne",40,IF(F21="Faible",20,0)))))+IF(E21="Obsolète",25,IF(E21="À remplacer",12,IF(E21="À rationaliser",8,0)))+IF(N21&gt;8,15,IF(N21&gt;4,8,0))+IF(P21&lt;50,10,0)</x:f>
        <x:v>10</x:v>
      </x:c>
      <x:c r="S21" s="62" t="str">
        <x:f>IF(A21="","",IF(R21&gt;=105,"Audit prioritaire",IF(E21="Obsolète","Remplacer / sécuriser",IF(Q21&gt;=85,"Migration cloud candidate",IF(P21&lt;55,"Renforcer cybersécurité","Suivi standard")))))</x:f>
      </x:c>
    </x:row>
    <x:row r="22">
      <x:c r="A22" s="62"/>
      <x:c r="B22" s="62"/>
      <x:c r="C22" s="62"/>
      <x:c r="D22" s="62"/>
      <x:c r="E22" s="62"/>
      <x:c r="F22" s="62"/>
      <x:c r="G22" s="62"/>
      <x:c r="H22" s="62"/>
      <x:c r="I22" s="62"/>
      <x:c r="J22" s="62"/>
      <x:c r="K22" s="62"/>
      <x:c r="L22" s="62"/>
      <x:c r="M22" s="66"/>
      <x:c r="N22" s="62"/>
      <x:c r="O22" s="62"/>
      <x:c r="P22" s="62" t="n">
        <x:f>IF(I22="Oui",35,IF(I22="Partiel",18,0))+IF(J22="Oui",25,IF(J22="Partiel",12,0))+IF(K22="Oui",20,IF(K22="Partiel",10,0))+IF(H22="Sensible",10,IF(H22="Personnelle",8,IF(H22="Confidentielle",6,3)))</x:f>
        <x:v>3</x:v>
      </x:c>
      <x:c r="Q22" s="62" t="n">
        <x:f>IF(D22="SaaS",95,IF(D22="Azure",90,IF(D22="AWS",90,IF(D22="Google Cloud",90,IF(D22="Cloud privé",75,IF(D22="Hybride",70,45))))))</x:f>
        <x:v>45</x:v>
      </x:c>
      <x:c r="R22" s="62" t="n">
        <x:f>IF(F22="Stratégique",100,IF(F22="Critique",85,IF(F22="Élevée",65,IF(F22="Moyenne",40,IF(F22="Faible",20,0)))))+IF(E22="Obsolète",25,IF(E22="À remplacer",12,IF(E22="À rationaliser",8,0)))+IF(N22&gt;8,15,IF(N22&gt;4,8,0))+IF(P22&lt;50,10,0)</x:f>
        <x:v>10</x:v>
      </x:c>
      <x:c r="S22" s="62" t="str">
        <x:f>IF(A22="","",IF(R22&gt;=105,"Audit prioritaire",IF(E22="Obsolète","Remplacer / sécuriser",IF(Q22&gt;=85,"Migration cloud candidate",IF(P22&lt;55,"Renforcer cybersécurité","Suivi standard")))))</x:f>
      </x:c>
    </x:row>
    <x:row r="23">
      <x:c r="A23" s="62"/>
      <x:c r="B23" s="62"/>
      <x:c r="C23" s="62"/>
      <x:c r="D23" s="62"/>
      <x:c r="E23" s="62"/>
      <x:c r="F23" s="62"/>
      <x:c r="G23" s="62"/>
      <x:c r="H23" s="62"/>
      <x:c r="I23" s="62"/>
      <x:c r="J23" s="62"/>
      <x:c r="K23" s="62"/>
      <x:c r="L23" s="62"/>
      <x:c r="M23" s="66"/>
      <x:c r="N23" s="62"/>
      <x:c r="O23" s="62"/>
      <x:c r="P23" s="62" t="n">
        <x:f>IF(I23="Oui",35,IF(I23="Partiel",18,0))+IF(J23="Oui",25,IF(J23="Partiel",12,0))+IF(K23="Oui",20,IF(K23="Partiel",10,0))+IF(H23="Sensible",10,IF(H23="Personnelle",8,IF(H23="Confidentielle",6,3)))</x:f>
        <x:v>3</x:v>
      </x:c>
      <x:c r="Q23" s="62" t="n">
        <x:f>IF(D23="SaaS",95,IF(D23="Azure",90,IF(D23="AWS",90,IF(D23="Google Cloud",90,IF(D23="Cloud privé",75,IF(D23="Hybride",70,45))))))</x:f>
        <x:v>45</x:v>
      </x:c>
      <x:c r="R23" s="62" t="n">
        <x:f>IF(F23="Stratégique",100,IF(F23="Critique",85,IF(F23="Élevée",65,IF(F23="Moyenne",40,IF(F23="Faible",20,0)))))+IF(E23="Obsolète",25,IF(E23="À remplacer",12,IF(E23="À rationaliser",8,0)))+IF(N23&gt;8,15,IF(N23&gt;4,8,0))+IF(P23&lt;50,10,0)</x:f>
        <x:v>10</x:v>
      </x:c>
      <x:c r="S23" s="62" t="str">
        <x:f>IF(A23="","",IF(R23&gt;=105,"Audit prioritaire",IF(E23="Obsolète","Remplacer / sécuriser",IF(Q23&gt;=85,"Migration cloud candidate",IF(P23&lt;55,"Renforcer cybersécurité","Suivi standard")))))</x:f>
      </x:c>
    </x:row>
    <x:row r="24">
      <x:c r="A24" s="62"/>
      <x:c r="B24" s="62"/>
      <x:c r="C24" s="62"/>
      <x:c r="D24" s="62"/>
      <x:c r="E24" s="62"/>
      <x:c r="F24" s="62"/>
      <x:c r="G24" s="62"/>
      <x:c r="H24" s="62"/>
      <x:c r="I24" s="62"/>
      <x:c r="J24" s="62"/>
      <x:c r="K24" s="62"/>
      <x:c r="L24" s="62"/>
      <x:c r="M24" s="66"/>
      <x:c r="N24" s="62"/>
      <x:c r="O24" s="62"/>
      <x:c r="P24" s="62" t="n">
        <x:f>IF(I24="Oui",35,IF(I24="Partiel",18,0))+IF(J24="Oui",25,IF(J24="Partiel",12,0))+IF(K24="Oui",20,IF(K24="Partiel",10,0))+IF(H24="Sensible",10,IF(H24="Personnelle",8,IF(H24="Confidentielle",6,3)))</x:f>
        <x:v>3</x:v>
      </x:c>
      <x:c r="Q24" s="62" t="n">
        <x:f>IF(D24="SaaS",95,IF(D24="Azure",90,IF(D24="AWS",90,IF(D24="Google Cloud",90,IF(D24="Cloud privé",75,IF(D24="Hybride",70,45))))))</x:f>
        <x:v>45</x:v>
      </x:c>
      <x:c r="R24" s="62" t="n">
        <x:f>IF(F24="Stratégique",100,IF(F24="Critique",85,IF(F24="Élevée",65,IF(F24="Moyenne",40,IF(F24="Faible",20,0)))))+IF(E24="Obsolète",25,IF(E24="À remplacer",12,IF(E24="À rationaliser",8,0)))+IF(N24&gt;8,15,IF(N24&gt;4,8,0))+IF(P24&lt;50,10,0)</x:f>
        <x:v>10</x:v>
      </x:c>
      <x:c r="S24" s="62" t="str">
        <x:f>IF(A24="","",IF(R24&gt;=105,"Audit prioritaire",IF(E24="Obsolète","Remplacer / sécuriser",IF(Q24&gt;=85,"Migration cloud candidate",IF(P24&lt;55,"Renforcer cybersécurité","Suivi standard")))))</x:f>
      </x:c>
    </x:row>
    <x:row r="25">
      <x:c r="A25" s="62"/>
      <x:c r="B25" s="62"/>
      <x:c r="C25" s="62"/>
      <x:c r="D25" s="62"/>
      <x:c r="E25" s="62"/>
      <x:c r="F25" s="62"/>
      <x:c r="G25" s="62"/>
      <x:c r="H25" s="62"/>
      <x:c r="I25" s="62"/>
      <x:c r="J25" s="62"/>
      <x:c r="K25" s="62"/>
      <x:c r="L25" s="62"/>
      <x:c r="M25" s="66"/>
      <x:c r="N25" s="62"/>
      <x:c r="O25" s="62"/>
      <x:c r="P25" s="62" t="n">
        <x:f>IF(I25="Oui",35,IF(I25="Partiel",18,0))+IF(J25="Oui",25,IF(J25="Partiel",12,0))+IF(K25="Oui",20,IF(K25="Partiel",10,0))+IF(H25="Sensible",10,IF(H25="Personnelle",8,IF(H25="Confidentielle",6,3)))</x:f>
        <x:v>3</x:v>
      </x:c>
      <x:c r="Q25" s="62" t="n">
        <x:f>IF(D25="SaaS",95,IF(D25="Azure",90,IF(D25="AWS",90,IF(D25="Google Cloud",90,IF(D25="Cloud privé",75,IF(D25="Hybride",70,45))))))</x:f>
        <x:v>45</x:v>
      </x:c>
      <x:c r="R25" s="62" t="n">
        <x:f>IF(F25="Stratégique",100,IF(F25="Critique",85,IF(F25="Élevée",65,IF(F25="Moyenne",40,IF(F25="Faible",20,0)))))+IF(E25="Obsolète",25,IF(E25="À remplacer",12,IF(E25="À rationaliser",8,0)))+IF(N25&gt;8,15,IF(N25&gt;4,8,0))+IF(P25&lt;50,10,0)</x:f>
        <x:v>10</x:v>
      </x:c>
      <x:c r="S25" s="62" t="str">
        <x:f>IF(A25="","",IF(R25&gt;=105,"Audit prioritaire",IF(E25="Obsolète","Remplacer / sécuriser",IF(Q25&gt;=85,"Migration cloud candidate",IF(P25&lt;55,"Renforcer cybersécurité","Suivi standard")))))</x:f>
      </x:c>
    </x:row>
    <x:row r="26">
      <x:c r="A26" s="62"/>
      <x:c r="B26" s="62"/>
      <x:c r="C26" s="62"/>
      <x:c r="D26" s="62"/>
      <x:c r="E26" s="62"/>
      <x:c r="F26" s="62"/>
      <x:c r="G26" s="62"/>
      <x:c r="H26" s="62"/>
      <x:c r="I26" s="62"/>
      <x:c r="J26" s="62"/>
      <x:c r="K26" s="62"/>
      <x:c r="L26" s="62"/>
      <x:c r="M26" s="66"/>
      <x:c r="N26" s="62"/>
      <x:c r="O26" s="62"/>
      <x:c r="P26" s="62" t="n">
        <x:f>IF(I26="Oui",35,IF(I26="Partiel",18,0))+IF(J26="Oui",25,IF(J26="Partiel",12,0))+IF(K26="Oui",20,IF(K26="Partiel",10,0))+IF(H26="Sensible",10,IF(H26="Personnelle",8,IF(H26="Confidentielle",6,3)))</x:f>
        <x:v>3</x:v>
      </x:c>
      <x:c r="Q26" s="62" t="n">
        <x:f>IF(D26="SaaS",95,IF(D26="Azure",90,IF(D26="AWS",90,IF(D26="Google Cloud",90,IF(D26="Cloud privé",75,IF(D26="Hybride",70,45))))))</x:f>
        <x:v>45</x:v>
      </x:c>
      <x:c r="R26" s="62" t="n">
        <x:f>IF(F26="Stratégique",100,IF(F26="Critique",85,IF(F26="Élevée",65,IF(F26="Moyenne",40,IF(F26="Faible",20,0)))))+IF(E26="Obsolète",25,IF(E26="À remplacer",12,IF(E26="À rationaliser",8,0)))+IF(N26&gt;8,15,IF(N26&gt;4,8,0))+IF(P26&lt;50,10,0)</x:f>
        <x:v>10</x:v>
      </x:c>
      <x:c r="S26" s="62" t="str">
        <x:f>IF(A26="","",IF(R26&gt;=105,"Audit prioritaire",IF(E26="Obsolète","Remplacer / sécuriser",IF(Q26&gt;=85,"Migration cloud candidate",IF(P26&lt;55,"Renforcer cybersécurité","Suivi standard")))))</x:f>
      </x:c>
    </x:row>
    <x:row r="27">
      <x:c r="A27" s="62"/>
      <x:c r="B27" s="62"/>
      <x:c r="C27" s="62"/>
      <x:c r="D27" s="62"/>
      <x:c r="E27" s="62"/>
      <x:c r="F27" s="62"/>
      <x:c r="G27" s="62"/>
      <x:c r="H27" s="62"/>
      <x:c r="I27" s="62"/>
      <x:c r="J27" s="62"/>
      <x:c r="K27" s="62"/>
      <x:c r="L27" s="62"/>
      <x:c r="M27" s="66"/>
      <x:c r="N27" s="62"/>
      <x:c r="O27" s="62"/>
      <x:c r="P27" s="62" t="n">
        <x:f>IF(I27="Oui",35,IF(I27="Partiel",18,0))+IF(J27="Oui",25,IF(J27="Partiel",12,0))+IF(K27="Oui",20,IF(K27="Partiel",10,0))+IF(H27="Sensible",10,IF(H27="Personnelle",8,IF(H27="Confidentielle",6,3)))</x:f>
        <x:v>3</x:v>
      </x:c>
      <x:c r="Q27" s="62" t="n">
        <x:f>IF(D27="SaaS",95,IF(D27="Azure",90,IF(D27="AWS",90,IF(D27="Google Cloud",90,IF(D27="Cloud privé",75,IF(D27="Hybride",70,45))))))</x:f>
        <x:v>45</x:v>
      </x:c>
      <x:c r="R27" s="62" t="n">
        <x:f>IF(F27="Stratégique",100,IF(F27="Critique",85,IF(F27="Élevée",65,IF(F27="Moyenne",40,IF(F27="Faible",20,0)))))+IF(E27="Obsolète",25,IF(E27="À remplacer",12,IF(E27="À rationaliser",8,0)))+IF(N27&gt;8,15,IF(N27&gt;4,8,0))+IF(P27&lt;50,10,0)</x:f>
        <x:v>10</x:v>
      </x:c>
      <x:c r="S27" s="62" t="str">
        <x:f>IF(A27="","",IF(R27&gt;=105,"Audit prioritaire",IF(E27="Obsolète","Remplacer / sécuriser",IF(Q27&gt;=85,"Migration cloud candidate",IF(P27&lt;55,"Renforcer cybersécurité","Suivi standard")))))</x:f>
      </x:c>
    </x:row>
    <x:row r="28">
      <x:c r="A28" s="62"/>
      <x:c r="B28" s="62"/>
      <x:c r="C28" s="62"/>
      <x:c r="D28" s="62"/>
      <x:c r="E28" s="62"/>
      <x:c r="F28" s="62"/>
      <x:c r="G28" s="62"/>
      <x:c r="H28" s="62"/>
      <x:c r="I28" s="62"/>
      <x:c r="J28" s="62"/>
      <x:c r="K28" s="62"/>
      <x:c r="L28" s="62"/>
      <x:c r="M28" s="66"/>
      <x:c r="N28" s="62"/>
      <x:c r="O28" s="62"/>
      <x:c r="P28" s="62" t="n">
        <x:f>IF(I28="Oui",35,IF(I28="Partiel",18,0))+IF(J28="Oui",25,IF(J28="Partiel",12,0))+IF(K28="Oui",20,IF(K28="Partiel",10,0))+IF(H28="Sensible",10,IF(H28="Personnelle",8,IF(H28="Confidentielle",6,3)))</x:f>
        <x:v>3</x:v>
      </x:c>
      <x:c r="Q28" s="62" t="n">
        <x:f>IF(D28="SaaS",95,IF(D28="Azure",90,IF(D28="AWS",90,IF(D28="Google Cloud",90,IF(D28="Cloud privé",75,IF(D28="Hybride",70,45))))))</x:f>
        <x:v>45</x:v>
      </x:c>
      <x:c r="R28" s="62" t="n">
        <x:f>IF(F28="Stratégique",100,IF(F28="Critique",85,IF(F28="Élevée",65,IF(F28="Moyenne",40,IF(F28="Faible",20,0)))))+IF(E28="Obsolète",25,IF(E28="À remplacer",12,IF(E28="À rationaliser",8,0)))+IF(N28&gt;8,15,IF(N28&gt;4,8,0))+IF(P28&lt;50,10,0)</x:f>
        <x:v>10</x:v>
      </x:c>
      <x:c r="S28" s="62" t="str">
        <x:f>IF(A28="","",IF(R28&gt;=105,"Audit prioritaire",IF(E28="Obsolète","Remplacer / sécuriser",IF(Q28&gt;=85,"Migration cloud candidate",IF(P28&lt;55,"Renforcer cybersécurité","Suivi standard")))))</x:f>
      </x:c>
    </x:row>
    <x:row r="29">
      <x:c r="A29" s="62"/>
      <x:c r="B29" s="62"/>
      <x:c r="C29" s="62"/>
      <x:c r="D29" s="62"/>
      <x:c r="E29" s="62"/>
      <x:c r="F29" s="62"/>
      <x:c r="G29" s="62"/>
      <x:c r="H29" s="62"/>
      <x:c r="I29" s="62"/>
      <x:c r="J29" s="62"/>
      <x:c r="K29" s="62"/>
      <x:c r="L29" s="62"/>
      <x:c r="M29" s="66"/>
      <x:c r="N29" s="62"/>
      <x:c r="O29" s="62"/>
      <x:c r="P29" s="62" t="n">
        <x:f>IF(I29="Oui",35,IF(I29="Partiel",18,0))+IF(J29="Oui",25,IF(J29="Partiel",12,0))+IF(K29="Oui",20,IF(K29="Partiel",10,0))+IF(H29="Sensible",10,IF(H29="Personnelle",8,IF(H29="Confidentielle",6,3)))</x:f>
        <x:v>3</x:v>
      </x:c>
      <x:c r="Q29" s="62" t="n">
        <x:f>IF(D29="SaaS",95,IF(D29="Azure",90,IF(D29="AWS",90,IF(D29="Google Cloud",90,IF(D29="Cloud privé",75,IF(D29="Hybride",70,45))))))</x:f>
        <x:v>45</x:v>
      </x:c>
      <x:c r="R29" s="62" t="n">
        <x:f>IF(F29="Stratégique",100,IF(F29="Critique",85,IF(F29="Élevée",65,IF(F29="Moyenne",40,IF(F29="Faible",20,0)))))+IF(E29="Obsolète",25,IF(E29="À remplacer",12,IF(E29="À rationaliser",8,0)))+IF(N29&gt;8,15,IF(N29&gt;4,8,0))+IF(P29&lt;50,10,0)</x:f>
        <x:v>10</x:v>
      </x:c>
      <x:c r="S29" s="62" t="str">
        <x:f>IF(A29="","",IF(R29&gt;=105,"Audit prioritaire",IF(E29="Obsolète","Remplacer / sécuriser",IF(Q29&gt;=85,"Migration cloud candidate",IF(P29&lt;55,"Renforcer cybersécurité","Suivi standard")))))</x:f>
      </x:c>
    </x:row>
    <x:row r="30">
      <x:c r="A30" s="62"/>
      <x:c r="B30" s="62"/>
      <x:c r="C30" s="62"/>
      <x:c r="D30" s="62"/>
      <x:c r="E30" s="62"/>
      <x:c r="F30" s="62"/>
      <x:c r="G30" s="62"/>
      <x:c r="H30" s="62"/>
      <x:c r="I30" s="62"/>
      <x:c r="J30" s="62"/>
      <x:c r="K30" s="62"/>
      <x:c r="L30" s="62"/>
      <x:c r="M30" s="66"/>
      <x:c r="N30" s="62"/>
      <x:c r="O30" s="62"/>
      <x:c r="P30" s="62" t="n">
        <x:f>IF(I30="Oui",35,IF(I30="Partiel",18,0))+IF(J30="Oui",25,IF(J30="Partiel",12,0))+IF(K30="Oui",20,IF(K30="Partiel",10,0))+IF(H30="Sensible",10,IF(H30="Personnelle",8,IF(H30="Confidentielle",6,3)))</x:f>
        <x:v>3</x:v>
      </x:c>
      <x:c r="Q30" s="62" t="n">
        <x:f>IF(D30="SaaS",95,IF(D30="Azure",90,IF(D30="AWS",90,IF(D30="Google Cloud",90,IF(D30="Cloud privé",75,IF(D30="Hybride",70,45))))))</x:f>
        <x:v>45</x:v>
      </x:c>
      <x:c r="R30" s="62" t="n">
        <x:f>IF(F30="Stratégique",100,IF(F30="Critique",85,IF(F30="Élevée",65,IF(F30="Moyenne",40,IF(F30="Faible",20,0)))))+IF(E30="Obsolète",25,IF(E30="À remplacer",12,IF(E30="À rationaliser",8,0)))+IF(N30&gt;8,15,IF(N30&gt;4,8,0))+IF(P30&lt;50,10,0)</x:f>
        <x:v>10</x:v>
      </x:c>
      <x:c r="S30" s="62" t="str">
        <x:f>IF(A30="","",IF(R30&gt;=105,"Audit prioritaire",IF(E30="Obsolète","Remplacer / sécuriser",IF(Q30&gt;=85,"Migration cloud candidate",IF(P30&lt;55,"Renforcer cybersécurité","Suivi standard")))))</x:f>
      </x:c>
    </x:row>
    <x:row r="31">
      <x:c r="A31" s="62"/>
      <x:c r="B31" s="62"/>
      <x:c r="C31" s="62"/>
      <x:c r="D31" s="62"/>
      <x:c r="E31" s="62"/>
      <x:c r="F31" s="62"/>
      <x:c r="G31" s="62"/>
      <x:c r="H31" s="62"/>
      <x:c r="I31" s="62"/>
      <x:c r="J31" s="62"/>
      <x:c r="K31" s="62"/>
      <x:c r="L31" s="62"/>
      <x:c r="M31" s="66"/>
      <x:c r="N31" s="62"/>
      <x:c r="O31" s="62"/>
      <x:c r="P31" s="62" t="n">
        <x:f>IF(I31="Oui",35,IF(I31="Partiel",18,0))+IF(J31="Oui",25,IF(J31="Partiel",12,0))+IF(K31="Oui",20,IF(K31="Partiel",10,0))+IF(H31="Sensible",10,IF(H31="Personnelle",8,IF(H31="Confidentielle",6,3)))</x:f>
        <x:v>3</x:v>
      </x:c>
      <x:c r="Q31" s="62" t="n">
        <x:f>IF(D31="SaaS",95,IF(D31="Azure",90,IF(D31="AWS",90,IF(D31="Google Cloud",90,IF(D31="Cloud privé",75,IF(D31="Hybride",70,45))))))</x:f>
        <x:v>45</x:v>
      </x:c>
      <x:c r="R31" s="62" t="n">
        <x:f>IF(F31="Stratégique",100,IF(F31="Critique",85,IF(F31="Élevée",65,IF(F31="Moyenne",40,IF(F31="Faible",20,0)))))+IF(E31="Obsolète",25,IF(E31="À remplacer",12,IF(E31="À rationaliser",8,0)))+IF(N31&gt;8,15,IF(N31&gt;4,8,0))+IF(P31&lt;50,10,0)</x:f>
        <x:v>10</x:v>
      </x:c>
      <x:c r="S31" s="62" t="str">
        <x:f>IF(A31="","",IF(R31&gt;=105,"Audit prioritaire",IF(E31="Obsolète","Remplacer / sécuriser",IF(Q31&gt;=85,"Migration cloud candidate",IF(P31&lt;55,"Renforcer cybersécurité","Suivi standard")))))</x:f>
      </x:c>
    </x:row>
  </x:sheetData>
  <x:conditionalFormatting sqref="P2:R31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6" hidden="0" customWidth="1"/>
    <x:col min="3" max="3" width="20" hidden="0" customWidth="1"/>
    <x:col min="4" max="4" width="16" hidden="0" customWidth="1"/>
    <x:col min="5" max="5" width="16" hidden="0" customWidth="1"/>
    <x:col min="6" max="6" width="14" hidden="0" customWidth="1"/>
    <x:col min="7" max="7" width="14" hidden="0" customWidth="1"/>
    <x:col min="8" max="8" width="16" hidden="0" customWidth="1"/>
    <x:col min="9" max="9" width="16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24" hidden="0" customWidth="1"/>
    <x:col min="16" max="16" width="14" hidden="0" customWidth="1"/>
    <x:col min="17" max="17" width="14" hidden="0" customWidth="1"/>
    <x:col min="18" max="18" width="14" hidden="0" customWidth="1"/>
    <x:col min="19" max="19" width="24" hidden="0" customWidth="1"/>
  </x:cols>
  <x:sheetData>
    <x:row r="1">
      <x:c r="A1" s="45" t="str">
        <x:v>Source</x:v>
      </x:c>
      <x:c r="B1" s="45" t="str">
        <x:v>Cible</x:v>
      </x:c>
      <x:c r="C1" s="45" t="str">
        <x:v>Type flux</x:v>
      </x:c>
      <x:c r="D1" s="45" t="str">
        <x:v>Données</x:v>
      </x:c>
      <x:c r="E1" s="45" t="str">
        <x:v>Fréquence</x:v>
      </x:c>
      <x:c r="F1" s="45" t="str">
        <x:v>Protocole/API</x:v>
      </x:c>
      <x:c r="G1" s="45" t="str">
        <x:v>Criticité flux</x:v>
      </x:c>
      <x:c r="H1" s="45" t="str">
        <x:v>Action</x:v>
      </x:c>
    </x:row>
    <x:row r="2">
      <x:c r="A2" s="62" t="str">
        <x:v>ERP Finance</x:v>
      </x:c>
      <x:c r="B2" s="62" t="str">
        <x:v>CRM Commercial</x:v>
      </x:c>
      <x:c r="C2" s="62" t="str">
        <x:v>API</x:v>
      </x:c>
      <x:c r="D2" s="62" t="str">
        <x:v>clients, commandes, factures</x:v>
      </x:c>
      <x:c r="E2" s="62" t="str">
        <x:v>Quotidienne</x:v>
      </x:c>
      <x:c r="F2" s="62" t="str">
        <x:v>REST API</x:v>
      </x:c>
      <x:c r="G2" s="62" t="str">
        <x:v>Critique</x:v>
      </x:c>
      <x:c r="H2" s="62" t="str">
        <x:v>Superviser</x:v>
      </x:c>
    </x:row>
    <x:row r="3">
      <x:c r="A3" s="62" t="str">
        <x:v>SIRH</x:v>
      </x:c>
      <x:c r="B3" s="62" t="str">
        <x:v>Paie</x:v>
      </x:c>
      <x:c r="C3" s="62" t="str">
        <x:v>Batch</x:v>
      </x:c>
      <x:c r="D3" s="62" t="str">
        <x:v>variables paie, absences</x:v>
      </x:c>
      <x:c r="E3" s="62" t="str">
        <x:v>Mensuelle</x:v>
      </x:c>
      <x:c r="F3" s="62" t="str">
        <x:v>SFTP</x:v>
      </x:c>
      <x:c r="G3" s="62" t="str">
        <x:v>Critique</x:v>
      </x:c>
      <x:c r="H3" s="62" t="str">
        <x:v>Documenter</x:v>
      </x:c>
    </x:row>
    <x:row r="4">
      <x:c r="A4" s="62" t="str">
        <x:v>GMAO</x:v>
      </x:c>
      <x:c r="B4" s="62" t="str">
        <x:v>ERP Finance</x:v>
      </x:c>
      <x:c r="C4" s="62" t="str">
        <x:v>API</x:v>
      </x:c>
      <x:c r="D4" s="62" t="str">
        <x:v>achats, stocks, interventions</x:v>
      </x:c>
      <x:c r="E4" s="62" t="str">
        <x:v>Temps réel</x:v>
      </x:c>
      <x:c r="F4" s="62" t="str">
        <x:v>REST API</x:v>
      </x:c>
      <x:c r="G4" s="62" t="str">
        <x:v>Élevée</x:v>
      </x:c>
      <x:c r="H4" s="62" t="str">
        <x:v>Surveiller</x:v>
      </x:c>
    </x:row>
    <x:row r="5">
      <x:c r="A5" s="62" t="str">
        <x:v>BI Direction</x:v>
      </x:c>
      <x:c r="B5" s="62" t="str">
        <x:v>ERP Finance</x:v>
      </x:c>
      <x:c r="C5" s="62" t="str">
        <x:v>ETL</x:v>
      </x:c>
      <x:c r="D5" s="62" t="str">
        <x:v>KPI finance</x:v>
      </x:c>
      <x:c r="E5" s="62" t="str">
        <x:v>Quotidienne</x:v>
      </x:c>
      <x:c r="F5" s="62" t="str">
        <x:v>SQL/ETL</x:v>
      </x:c>
      <x:c r="G5" s="62" t="str">
        <x:v>Élevée</x:v>
      </x:c>
      <x:c r="H5" s="62" t="str">
        <x:v>Contrôler</x:v>
      </x:c>
    </x:row>
    <x:row r="6">
      <x:c r="A6" s="62" t="str">
        <x:v>Portail Client</x:v>
      </x:c>
      <x:c r="B6" s="62" t="str">
        <x:v>CRM Commercial</x:v>
      </x:c>
      <x:c r="C6" s="62" t="str">
        <x:v>API</x:v>
      </x:c>
      <x:c r="D6" s="62" t="str">
        <x:v>tickets, opportunités</x:v>
      </x:c>
      <x:c r="E6" s="62" t="str">
        <x:v>Temps réel</x:v>
      </x:c>
      <x:c r="F6" s="62" t="str">
        <x:v>REST API</x:v>
      </x:c>
      <x:c r="G6" s="62" t="str">
        <x:v>Élevée</x:v>
      </x:c>
      <x:c r="H6" s="62" t="str">
        <x:v>Sécuriser</x:v>
      </x:c>
    </x:row>
    <x:row r="7">
      <x:c r="A7" s="62" t="str">
        <x:v>App Mobile Terrain</x:v>
      </x:c>
      <x:c r="B7" s="62" t="str">
        <x:v>GMAO</x:v>
      </x:c>
      <x:c r="C7" s="62" t="str">
        <x:v>API</x:v>
      </x:c>
      <x:c r="D7" s="62" t="str">
        <x:v>interventions, photos</x:v>
      </x:c>
      <x:c r="E7" s="62" t="str">
        <x:v>Temps réel</x:v>
      </x:c>
      <x:c r="F7" s="62" t="str">
        <x:v>API mobile</x:v>
      </x:c>
      <x:c r="G7" s="62" t="str">
        <x:v>Élevée</x:v>
      </x:c>
      <x:c r="H7" s="62" t="str">
        <x:v>Superviser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6" hidden="0" customWidth="1"/>
    <x:col min="3" max="3" width="20" hidden="0" customWidth="1"/>
    <x:col min="4" max="4" width="16" hidden="0" customWidth="1"/>
    <x:col min="5" max="5" width="16" hidden="0" customWidth="1"/>
    <x:col min="6" max="6" width="14" hidden="0" customWidth="1"/>
    <x:col min="7" max="7" width="14" hidden="0" customWidth="1"/>
    <x:col min="8" max="8" width="16" hidden="0" customWidth="1"/>
    <x:col min="9" max="9" width="16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24" hidden="0" customWidth="1"/>
    <x:col min="16" max="16" width="14" hidden="0" customWidth="1"/>
    <x:col min="17" max="17" width="14" hidden="0" customWidth="1"/>
    <x:col min="18" max="18" width="14" hidden="0" customWidth="1"/>
    <x:col min="19" max="19" width="24" hidden="0" customWidth="1"/>
  </x:cols>
  <x:sheetData>
    <x:row r="1">
      <x:c r="A1" s="45" t="str">
        <x:v>Application</x:v>
      </x:c>
      <x:c r="B1" s="45" t="str">
        <x:v>MFA</x:v>
      </x:c>
      <x:c r="C1" s="45" t="str">
        <x:v>PRA</x:v>
      </x:c>
      <x:c r="D1" s="45" t="str">
        <x:v>Sauvegarde</x:v>
      </x:c>
      <x:c r="E1" s="45" t="str">
        <x:v>Données</x:v>
      </x:c>
      <x:c r="F1" s="45" t="str">
        <x:v>Cyber Score</x:v>
      </x:c>
      <x:c r="G1" s="45" t="str">
        <x:v>Verdict</x:v>
      </x:c>
    </x:row>
    <x:row r="2">
      <x:c r="A2" s="62" t="str">
        <x:f>Inventaire!A2</x:f>
        <x:v>ERP Finance</x:v>
      </x:c>
      <x:c r="B2" s="62" t="str">
        <x:f>Inventaire!I2</x:f>
        <x:v>Oui</x:v>
      </x:c>
      <x:c r="C2" s="62" t="str">
        <x:f>Inventaire!J2</x:f>
        <x:v>Oui</x:v>
      </x:c>
      <x:c r="D2" s="62" t="str">
        <x:f>Inventaire!K2</x:f>
        <x:v>Oui</x:v>
      </x:c>
      <x:c r="E2" s="62" t="str">
        <x:f>Inventaire!H2</x:f>
        <x:v>Sensible</x:v>
      </x:c>
      <x:c r="F2" s="62" t="n">
        <x:f>Inventaire!P2</x:f>
        <x:v>90</x:v>
      </x:c>
      <x:c r="G2" s="62" t="str">
        <x:f>IF(F2&gt;=80,"Robuste",IF(F2&gt;=55,"À renforcer","Risque élevé"))</x:f>
        <x:v>Robuste</x:v>
      </x:c>
    </x:row>
    <x:row r="3">
      <x:c r="A3" s="62" t="str">
        <x:f>Inventaire!A3</x:f>
        <x:v>CRM Commercial</x:v>
      </x:c>
      <x:c r="B3" s="62" t="str">
        <x:f>Inventaire!I3</x:f>
        <x:v>Oui</x:v>
      </x:c>
      <x:c r="C3" s="62" t="str">
        <x:f>Inventaire!J3</x:f>
        <x:v>Partiel</x:v>
      </x:c>
      <x:c r="D3" s="62" t="str">
        <x:f>Inventaire!K3</x:f>
        <x:v>Oui</x:v>
      </x:c>
      <x:c r="E3" s="62" t="str">
        <x:f>Inventaire!H3</x:f>
        <x:v>Personnelle</x:v>
      </x:c>
      <x:c r="F3" s="62" t="n">
        <x:f>Inventaire!P3</x:f>
        <x:v>75</x:v>
      </x:c>
      <x:c r="G3" s="62" t="str">
        <x:f>IF(F3&gt;=80,"Robuste",IF(F3&gt;=55,"À renforcer","Risque élevé"))</x:f>
        <x:v>À renforcer</x:v>
      </x:c>
    </x:row>
    <x:row r="4">
      <x:c r="A4" s="62" t="str">
        <x:f>Inventaire!A4</x:f>
        <x:v>SIRH</x:v>
      </x:c>
      <x:c r="B4" s="62" t="str">
        <x:f>Inventaire!I4</x:f>
        <x:v>Oui</x:v>
      </x:c>
      <x:c r="C4" s="62" t="str">
        <x:f>Inventaire!J4</x:f>
        <x:v>Oui</x:v>
      </x:c>
      <x:c r="D4" s="62" t="str">
        <x:f>Inventaire!K4</x:f>
        <x:v>Oui</x:v>
      </x:c>
      <x:c r="E4" s="62" t="str">
        <x:f>Inventaire!H4</x:f>
        <x:v>Sensible</x:v>
      </x:c>
      <x:c r="F4" s="62" t="n">
        <x:f>Inventaire!P4</x:f>
        <x:v>90</x:v>
      </x:c>
      <x:c r="G4" s="62" t="str">
        <x:f>IF(F4&gt;=80,"Robuste",IF(F4&gt;=55,"À renforcer","Risque élevé"))</x:f>
        <x:v>Robuste</x:v>
      </x:c>
    </x:row>
    <x:row r="5">
      <x:c r="A5" s="62" t="str">
        <x:f>Inventaire!A5</x:f>
        <x:v>GMAO</x:v>
      </x:c>
      <x:c r="B5" s="62" t="str">
        <x:f>Inventaire!I5</x:f>
        <x:v>Partiel</x:v>
      </x:c>
      <x:c r="C5" s="62" t="str">
        <x:f>Inventaire!J5</x:f>
        <x:v>Partiel</x:v>
      </x:c>
      <x:c r="D5" s="62" t="str">
        <x:f>Inventaire!K5</x:f>
        <x:v>Oui</x:v>
      </x:c>
      <x:c r="E5" s="62" t="str">
        <x:f>Inventaire!H5</x:f>
        <x:v>Interne</x:v>
      </x:c>
      <x:c r="F5" s="62" t="n">
        <x:f>Inventaire!P5</x:f>
        <x:v>53</x:v>
      </x:c>
      <x:c r="G5" s="62" t="str">
        <x:f>IF(F5&gt;=80,"Robuste",IF(F5&gt;=55,"À renforcer","Risque élevé"))</x:f>
        <x:v>Risque élevé</x:v>
      </x:c>
    </x:row>
    <x:row r="6">
      <x:c r="A6" s="62" t="str">
        <x:f>Inventaire!A6</x:f>
        <x:v>GED Qualité</x:v>
      </x:c>
      <x:c r="B6" s="62" t="str">
        <x:f>Inventaire!I6</x:f>
        <x:v>Oui</x:v>
      </x:c>
      <x:c r="C6" s="62" t="str">
        <x:f>Inventaire!J6</x:f>
        <x:v>Non</x:v>
      </x:c>
      <x:c r="D6" s="62" t="str">
        <x:f>Inventaire!K6</x:f>
        <x:v>Oui</x:v>
      </x:c>
      <x:c r="E6" s="62" t="str">
        <x:f>Inventaire!H6</x:f>
        <x:v>Confidentielle</x:v>
      </x:c>
      <x:c r="F6" s="62" t="n">
        <x:f>Inventaire!P6</x:f>
        <x:v>61</x:v>
      </x:c>
      <x:c r="G6" s="62" t="str">
        <x:f>IF(F6&gt;=80,"Robuste",IF(F6&gt;=55,"À renforcer","Risque élevé"))</x:f>
        <x:v>À renforcer</x:v>
      </x:c>
    </x:row>
    <x:row r="7">
      <x:c r="A7" s="62" t="str">
        <x:f>Inventaire!A7</x:f>
        <x:v>BI Direction</x:v>
      </x:c>
      <x:c r="B7" s="62" t="str">
        <x:f>Inventaire!I7</x:f>
        <x:v>Oui</x:v>
      </x:c>
      <x:c r="C7" s="62" t="str">
        <x:f>Inventaire!J7</x:f>
        <x:v>Oui</x:v>
      </x:c>
      <x:c r="D7" s="62" t="str">
        <x:f>Inventaire!K7</x:f>
        <x:v>Oui</x:v>
      </x:c>
      <x:c r="E7" s="62" t="str">
        <x:f>Inventaire!H7</x:f>
        <x:v>Confidentielle</x:v>
      </x:c>
      <x:c r="F7" s="62" t="n">
        <x:f>Inventaire!P7</x:f>
        <x:v>86</x:v>
      </x:c>
      <x:c r="G7" s="62" t="str">
        <x:f>IF(F7&gt;=80,"Robuste",IF(F7&gt;=55,"À renforcer","Risque élevé"))</x:f>
        <x:v>Robuste</x:v>
      </x:c>
    </x:row>
    <x:row r="8">
      <x:c r="A8" s="62" t="str">
        <x:f>Inventaire!A8</x:f>
        <x:v>Portail fournisseurs</x:v>
      </x:c>
      <x:c r="B8" s="62" t="str">
        <x:f>Inventaire!I8</x:f>
        <x:v>Partiel</x:v>
      </x:c>
      <x:c r="C8" s="62" t="str">
        <x:f>Inventaire!J8</x:f>
        <x:v>Non</x:v>
      </x:c>
      <x:c r="D8" s="62" t="str">
        <x:f>Inventaire!K8</x:f>
        <x:v>Partiel</x:v>
      </x:c>
      <x:c r="E8" s="62" t="str">
        <x:f>Inventaire!H8</x:f>
        <x:v>Interne</x:v>
      </x:c>
      <x:c r="F8" s="62" t="n">
        <x:f>Inventaire!P8</x:f>
        <x:v>31</x:v>
      </x:c>
      <x:c r="G8" s="62" t="str">
        <x:f>IF(F8&gt;=80,"Robuste",IF(F8&gt;=55,"À renforcer","Risque élevé"))</x:f>
        <x:v>Risque élevé</x:v>
      </x:c>
    </x:row>
    <x:row r="9">
      <x:c r="A9" s="62" t="str">
        <x:f>Inventaire!A9</x:f>
        <x:v>Application Legacy</x:v>
      </x:c>
      <x:c r="B9" s="62" t="str">
        <x:f>Inventaire!I9</x:f>
        <x:v>Non</x:v>
      </x:c>
      <x:c r="C9" s="62" t="str">
        <x:f>Inventaire!J9</x:f>
        <x:v>Non</x:v>
      </x:c>
      <x:c r="D9" s="62" t="str">
        <x:f>Inventaire!K9</x:f>
        <x:v>Partiel</x:v>
      </x:c>
      <x:c r="E9" s="62" t="str">
        <x:f>Inventaire!H9</x:f>
        <x:v>Sensible</x:v>
      </x:c>
      <x:c r="F9" s="62" t="n">
        <x:f>Inventaire!P9</x:f>
        <x:v>20</x:v>
      </x:c>
      <x:c r="G9" s="62" t="str">
        <x:f>IF(F9&gt;=80,"Robuste",IF(F9&gt;=55,"À renforcer","Risque élevé"))</x:f>
        <x:v>Risque élevé</x:v>
      </x:c>
    </x:row>
    <x:row r="10">
      <x:c r="A10" s="62" t="str">
        <x:f>Inventaire!A10</x:f>
        <x:v>App Mobile Terrain</x:v>
      </x:c>
      <x:c r="B10" s="62" t="str">
        <x:f>Inventaire!I10</x:f>
        <x:v>Oui</x:v>
      </x:c>
      <x:c r="C10" s="62" t="str">
        <x:f>Inventaire!J10</x:f>
        <x:v>Partiel</x:v>
      </x:c>
      <x:c r="D10" s="62" t="str">
        <x:f>Inventaire!K10</x:f>
        <x:v>Oui</x:v>
      </x:c>
      <x:c r="E10" s="62" t="str">
        <x:f>Inventaire!H10</x:f>
        <x:v>Personnelle</x:v>
      </x:c>
      <x:c r="F10" s="62" t="n">
        <x:f>Inventaire!P10</x:f>
        <x:v>75</x:v>
      </x:c>
      <x:c r="G10" s="62" t="str">
        <x:f>IF(F10&gt;=80,"Robuste",IF(F10&gt;=55,"À renforcer","Risque élevé"))</x:f>
        <x:v>À renforcer</x:v>
      </x:c>
    </x:row>
    <x:row r="11">
      <x:c r="A11" s="62" t="str">
        <x:f>Inventaire!A11</x:f>
        <x:v>Portail Client</x:v>
      </x:c>
      <x:c r="B11" s="62" t="str">
        <x:f>Inventaire!I11</x:f>
        <x:v>Partiel</x:v>
      </x:c>
      <x:c r="C11" s="62" t="str">
        <x:f>Inventaire!J11</x:f>
        <x:v>Partiel</x:v>
      </x:c>
      <x:c r="D11" s="62" t="str">
        <x:f>Inventaire!K11</x:f>
        <x:v>Oui</x:v>
      </x:c>
      <x:c r="E11" s="62" t="str">
        <x:f>Inventaire!H11</x:f>
        <x:v>Personnelle</x:v>
      </x:c>
      <x:c r="F11" s="62" t="n">
        <x:f>Inventaire!P11</x:f>
        <x:v>58</x:v>
      </x:c>
      <x:c r="G11" s="62" t="str">
        <x:f>IF(F11&gt;=80,"Robuste",IF(F11&gt;=55,"À renforcer","Risque élevé"))</x:f>
        <x:v>À renforcer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6" hidden="0" customWidth="1"/>
    <x:col min="3" max="3" width="20" hidden="0" customWidth="1"/>
    <x:col min="4" max="4" width="16" hidden="0" customWidth="1"/>
    <x:col min="5" max="5" width="16" hidden="0" customWidth="1"/>
    <x:col min="6" max="6" width="14" hidden="0" customWidth="1"/>
    <x:col min="7" max="7" width="14" hidden="0" customWidth="1"/>
    <x:col min="8" max="8" width="16" hidden="0" customWidth="1"/>
    <x:col min="9" max="9" width="16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24" hidden="0" customWidth="1"/>
    <x:col min="16" max="16" width="14" hidden="0" customWidth="1"/>
    <x:col min="17" max="17" width="14" hidden="0" customWidth="1"/>
    <x:col min="18" max="18" width="14" hidden="0" customWidth="1"/>
    <x:col min="19" max="19" width="24" hidden="0" customWidth="1"/>
  </x:cols>
  <x:sheetData>
    <x:row r="1">
      <x:c r="A1" s="45" t="str">
        <x:v>Application</x:v>
      </x:c>
      <x:c r="B1" s="45" t="str">
        <x:v>Hébergement</x:v>
      </x:c>
      <x:c r="C1" s="45" t="str">
        <x:v>Statut</x:v>
      </x:c>
      <x:c r="D1" s="45" t="str">
        <x:v>Criticité</x:v>
      </x:c>
      <x:c r="E1" s="45" t="str">
        <x:v>Cloud Ready</x:v>
      </x:c>
      <x:c r="F1" s="45" t="str">
        <x:v>Décision</x:v>
      </x:c>
      <x:c r="G1" s="45" t="str">
        <x:v>Priorité</x:v>
      </x:c>
    </x:row>
    <x:row r="2">
      <x:c r="A2" s="62" t="str">
        <x:f>Inventaire!A2</x:f>
        <x:v>ERP Finance</x:v>
      </x:c>
      <x:c r="B2" s="62" t="str">
        <x:f>Inventaire!D2</x:f>
        <x:v>Azure</x:v>
      </x:c>
      <x:c r="C2" s="62" t="str">
        <x:f>Inventaire!E2</x:f>
        <x:v>Actif</x:v>
      </x:c>
      <x:c r="D2" s="62" t="str">
        <x:f>Inventaire!F2</x:f>
        <x:v>Critique</x:v>
      </x:c>
      <x:c r="E2" s="62" t="n">
        <x:f>Inventaire!Q2</x:f>
        <x:v>90</x:v>
      </x:c>
      <x:c r="F2" s="62" t="str">
        <x:f>IF(E2&gt;=85,"Migration possible",IF(E2&gt;=70,"Étude de faisabilité","Maintien / modernisation"))</x:f>
        <x:v>Migration possible</x:v>
      </x:c>
      <x:c r="G2" s="62" t="str">
        <x:f>IF(D2="Critique","Haute",IF(D2="Stratégique","Très haute","Standard"))</x:f>
        <x:v>Haute</x:v>
      </x:c>
    </x:row>
    <x:row r="3">
      <x:c r="A3" s="62" t="str">
        <x:f>Inventaire!A3</x:f>
        <x:v>CRM Commercial</x:v>
      </x:c>
      <x:c r="B3" s="62" t="str">
        <x:f>Inventaire!D3</x:f>
        <x:v>SaaS</x:v>
      </x:c>
      <x:c r="C3" s="62" t="str">
        <x:f>Inventaire!E3</x:f>
        <x:v>Actif</x:v>
      </x:c>
      <x:c r="D3" s="62" t="str">
        <x:f>Inventaire!F3</x:f>
        <x:v>Élevée</x:v>
      </x:c>
      <x:c r="E3" s="62" t="n">
        <x:f>Inventaire!Q3</x:f>
        <x:v>95</x:v>
      </x:c>
      <x:c r="F3" s="62" t="str">
        <x:f>IF(E3&gt;=85,"Migration possible",IF(E3&gt;=70,"Étude de faisabilité","Maintien / modernisation"))</x:f>
        <x:v>Migration possible</x:v>
      </x:c>
      <x:c r="G3" s="62" t="str">
        <x:f>IF(D3="Critique","Haute",IF(D3="Stratégique","Très haute","Standard"))</x:f>
        <x:v>Standard</x:v>
      </x:c>
    </x:row>
    <x:row r="4">
      <x:c r="A4" s="62" t="str">
        <x:f>Inventaire!A4</x:f>
        <x:v>SIRH</x:v>
      </x:c>
      <x:c r="B4" s="62" t="str">
        <x:f>Inventaire!D4</x:f>
        <x:v>SaaS</x:v>
      </x:c>
      <x:c r="C4" s="62" t="str">
        <x:f>Inventaire!E4</x:f>
        <x:v>Actif</x:v>
      </x:c>
      <x:c r="D4" s="62" t="str">
        <x:f>Inventaire!F4</x:f>
        <x:v>Critique</x:v>
      </x:c>
      <x:c r="E4" s="62" t="n">
        <x:f>Inventaire!Q4</x:f>
        <x:v>95</x:v>
      </x:c>
      <x:c r="F4" s="62" t="str">
        <x:f>IF(E4&gt;=85,"Migration possible",IF(E4&gt;=70,"Étude de faisabilité","Maintien / modernisation"))</x:f>
        <x:v>Migration possible</x:v>
      </x:c>
      <x:c r="G4" s="62" t="str">
        <x:f>IF(D4="Critique","Haute",IF(D4="Stratégique","Très haute","Standard"))</x:f>
        <x:v>Haute</x:v>
      </x:c>
    </x:row>
    <x:row r="5">
      <x:c r="A5" s="62" t="str">
        <x:f>Inventaire!A5</x:f>
        <x:v>GMAO</x:v>
      </x:c>
      <x:c r="B5" s="62" t="str">
        <x:f>Inventaire!D5</x:f>
        <x:v>On-premise</x:v>
      </x:c>
      <x:c r="C5" s="62" t="str">
        <x:f>Inventaire!E5</x:f>
        <x:v>À remplacer</x:v>
      </x:c>
      <x:c r="D5" s="62" t="str">
        <x:f>Inventaire!F5</x:f>
        <x:v>Élevée</x:v>
      </x:c>
      <x:c r="E5" s="62" t="n">
        <x:f>Inventaire!Q5</x:f>
        <x:v>45</x:v>
      </x:c>
      <x:c r="F5" s="62" t="str">
        <x:f>IF(E5&gt;=85,"Migration possible",IF(E5&gt;=70,"Étude de faisabilité","Maintien / modernisation"))</x:f>
        <x:v>Maintien / modernisation</x:v>
      </x:c>
      <x:c r="G5" s="62" t="str">
        <x:f>IF(D5="Critique","Haute",IF(D5="Stratégique","Très haute","Standard"))</x:f>
        <x:v>Standard</x:v>
      </x:c>
    </x:row>
    <x:row r="6">
      <x:c r="A6" s="62" t="str">
        <x:f>Inventaire!A6</x:f>
        <x:v>GED Qualité</x:v>
      </x:c>
      <x:c r="B6" s="62" t="str">
        <x:f>Inventaire!D6</x:f>
        <x:v>Cloud privé</x:v>
      </x:c>
      <x:c r="C6" s="62" t="str">
        <x:f>Inventaire!E6</x:f>
        <x:v>Actif</x:v>
      </x:c>
      <x:c r="D6" s="62" t="str">
        <x:f>Inventaire!F6</x:f>
        <x:v>Moyenne</x:v>
      </x:c>
      <x:c r="E6" s="62" t="n">
        <x:f>Inventaire!Q6</x:f>
        <x:v>75</x:v>
      </x:c>
      <x:c r="F6" s="62" t="str">
        <x:f>IF(E6&gt;=85,"Migration possible",IF(E6&gt;=70,"Étude de faisabilité","Maintien / modernisation"))</x:f>
        <x:v>Étude de faisabilité</x:v>
      </x:c>
      <x:c r="G6" s="62" t="str">
        <x:f>IF(D6="Critique","Haute",IF(D6="Stratégique","Très haute","Standard"))</x:f>
        <x:v>Standard</x:v>
      </x:c>
    </x:row>
    <x:row r="7">
      <x:c r="A7" s="62" t="str">
        <x:f>Inventaire!A7</x:f>
        <x:v>BI Direction</x:v>
      </x:c>
      <x:c r="B7" s="62" t="str">
        <x:f>Inventaire!D7</x:f>
        <x:v>SaaS</x:v>
      </x:c>
      <x:c r="C7" s="62" t="str">
        <x:f>Inventaire!E7</x:f>
        <x:v>Actif</x:v>
      </x:c>
      <x:c r="D7" s="62" t="str">
        <x:f>Inventaire!F7</x:f>
        <x:v>Stratégique</x:v>
      </x:c>
      <x:c r="E7" s="62" t="n">
        <x:f>Inventaire!Q7</x:f>
        <x:v>95</x:v>
      </x:c>
      <x:c r="F7" s="62" t="str">
        <x:f>IF(E7&gt;=85,"Migration possible",IF(E7&gt;=70,"Étude de faisabilité","Maintien / modernisation"))</x:f>
        <x:v>Migration possible</x:v>
      </x:c>
      <x:c r="G7" s="62" t="str">
        <x:f>IF(D7="Critique","Haute",IF(D7="Stratégique","Très haute","Standard"))</x:f>
        <x:v>Très haute</x:v>
      </x:c>
    </x:row>
    <x:row r="8">
      <x:c r="A8" s="62" t="str">
        <x:f>Inventaire!A8</x:f>
        <x:v>Portail fournisseurs</x:v>
      </x:c>
      <x:c r="B8" s="62" t="str">
        <x:f>Inventaire!D8</x:f>
        <x:v>AWS</x:v>
      </x:c>
      <x:c r="C8" s="62" t="str">
        <x:f>Inventaire!E8</x:f>
        <x:v>En projet</x:v>
      </x:c>
      <x:c r="D8" s="62" t="str">
        <x:f>Inventaire!F8</x:f>
        <x:v>Moyenne</x:v>
      </x:c>
      <x:c r="E8" s="62" t="n">
        <x:f>Inventaire!Q8</x:f>
        <x:v>90</x:v>
      </x:c>
      <x:c r="F8" s="62" t="str">
        <x:f>IF(E8&gt;=85,"Migration possible",IF(E8&gt;=70,"Étude de faisabilité","Maintien / modernisation"))</x:f>
        <x:v>Migration possible</x:v>
      </x:c>
      <x:c r="G8" s="62" t="str">
        <x:f>IF(D8="Critique","Haute",IF(D8="Stratégique","Très haute","Standard"))</x:f>
        <x:v>Standard</x:v>
      </x:c>
    </x:row>
    <x:row r="9">
      <x:c r="A9" s="62" t="str">
        <x:f>Inventaire!A9</x:f>
        <x:v>Application Legacy</x:v>
      </x:c>
      <x:c r="B9" s="62" t="str">
        <x:f>Inventaire!D9</x:f>
        <x:v>On-premise</x:v>
      </x:c>
      <x:c r="C9" s="62" t="str">
        <x:f>Inventaire!E9</x:f>
        <x:v>Obsolète</x:v>
      </x:c>
      <x:c r="D9" s="62" t="str">
        <x:f>Inventaire!F9</x:f>
        <x:v>Critique</x:v>
      </x:c>
      <x:c r="E9" s="62" t="n">
        <x:f>Inventaire!Q9</x:f>
        <x:v>45</x:v>
      </x:c>
      <x:c r="F9" s="62" t="str">
        <x:f>IF(E9&gt;=85,"Migration possible",IF(E9&gt;=70,"Étude de faisabilité","Maintien / modernisation"))</x:f>
        <x:v>Maintien / modernisation</x:v>
      </x:c>
      <x:c r="G9" s="62" t="str">
        <x:f>IF(D9="Critique","Haute",IF(D9="Stratégique","Très haute","Standard"))</x:f>
        <x:v>Haute</x:v>
      </x:c>
    </x:row>
    <x:row r="10">
      <x:c r="A10" s="62" t="str">
        <x:f>Inventaire!A10</x:f>
        <x:v>App Mobile Terrain</x:v>
      </x:c>
      <x:c r="B10" s="62" t="str">
        <x:f>Inventaire!D10</x:f>
        <x:v>Google Cloud</x:v>
      </x:c>
      <x:c r="C10" s="62" t="str">
        <x:f>Inventaire!E10</x:f>
        <x:v>Actif</x:v>
      </x:c>
      <x:c r="D10" s="62" t="str">
        <x:f>Inventaire!F10</x:f>
        <x:v>Élevée</x:v>
      </x:c>
      <x:c r="E10" s="62" t="n">
        <x:f>Inventaire!Q10</x:f>
        <x:v>90</x:v>
      </x:c>
      <x:c r="F10" s="62" t="str">
        <x:f>IF(E10&gt;=85,"Migration possible",IF(E10&gt;=70,"Étude de faisabilité","Maintien / modernisation"))</x:f>
        <x:v>Migration possible</x:v>
      </x:c>
      <x:c r="G10" s="62" t="str">
        <x:f>IF(D10="Critique","Haute",IF(D10="Stratégique","Très haute","Standard"))</x:f>
        <x:v>Standard</x:v>
      </x:c>
    </x:row>
    <x:row r="11">
      <x:c r="A11" s="62" t="str">
        <x:f>Inventaire!A11</x:f>
        <x:v>Portail Client</x:v>
      </x:c>
      <x:c r="B11" s="62" t="str">
        <x:f>Inventaire!D11</x:f>
        <x:v>Azure</x:v>
      </x:c>
      <x:c r="C11" s="62" t="str">
        <x:f>Inventaire!E11</x:f>
        <x:v>À rationaliser</x:v>
      </x:c>
      <x:c r="D11" s="62" t="str">
        <x:f>Inventaire!F11</x:f>
        <x:v>Élevée</x:v>
      </x:c>
      <x:c r="E11" s="62" t="n">
        <x:f>Inventaire!Q11</x:f>
        <x:v>90</x:v>
      </x:c>
      <x:c r="F11" s="62" t="str">
        <x:f>IF(E11&gt;=85,"Migration possible",IF(E11&gt;=70,"Étude de faisabilité","Maintien / modernisation"))</x:f>
        <x:v>Migration possible</x:v>
      </x:c>
      <x:c r="G11" s="62" t="str">
        <x:f>IF(D11="Critique","Haute",IF(D11="Stratégique","Très haute","Standard"))</x:f>
        <x:v>Standard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6" hidden="0" customWidth="1"/>
    <x:col min="3" max="3" width="20" hidden="0" customWidth="1"/>
    <x:col min="4" max="4" width="16" hidden="0" customWidth="1"/>
    <x:col min="5" max="5" width="16" hidden="0" customWidth="1"/>
    <x:col min="6" max="6" width="14" hidden="0" customWidth="1"/>
    <x:col min="7" max="7" width="14" hidden="0" customWidth="1"/>
    <x:col min="8" max="8" width="16" hidden="0" customWidth="1"/>
    <x:col min="9" max="9" width="16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24" hidden="0" customWidth="1"/>
    <x:col min="16" max="16" width="14" hidden="0" customWidth="1"/>
    <x:col min="17" max="17" width="14" hidden="0" customWidth="1"/>
    <x:col min="18" max="18" width="14" hidden="0" customWidth="1"/>
    <x:col min="19" max="19" width="24" hidden="0" customWidth="1"/>
  </x:cols>
  <x:sheetData>
    <x:row r="1">
      <x:c r="A1" s="45" t="str">
        <x:v>Trimestre</x:v>
      </x:c>
      <x:c r="B1" s="45" t="str">
        <x:v>Application</x:v>
      </x:c>
      <x:c r="C1" s="45" t="str">
        <x:v>Action</x:v>
      </x:c>
      <x:c r="D1" s="45" t="str">
        <x:v>Responsable</x:v>
      </x:c>
      <x:c r="E1" s="45" t="str">
        <x:v>Budget</x:v>
      </x:c>
      <x:c r="F1" s="45" t="str">
        <x:v>Statut</x:v>
      </x:c>
      <x:c r="G1" s="45" t="str">
        <x:v>Gain attendu</x:v>
      </x:c>
      <x:c r="H1" s="45" t="str">
        <x:v>Score priorité</x:v>
      </x:c>
    </x:row>
    <x:row r="2">
      <x:c r="A2" s="62" t="str">
        <x:v>T1</x:v>
      </x:c>
      <x:c r="B2" s="62" t="str">
        <x:v>Application Legacy</x:v>
      </x:c>
      <x:c r="C2" s="62" t="str">
        <x:v>Remplacement et sécurisation</x:v>
      </x:c>
      <x:c r="D2" s="62" t="str">
        <x:v>DSI</x:v>
      </x:c>
      <x:c r="E2" s="66" t="n">
        <x:v>35000</x:v>
      </x:c>
      <x:c r="F2" s="62" t="str">
        <x:v>À lancer</x:v>
      </x:c>
      <x:c r="G2" s="62" t="str">
        <x:v>Réduction risque</x:v>
      </x:c>
      <x:c r="H2" s="62" t="n">
        <x:v>95</x:v>
      </x:c>
    </x:row>
    <x:row r="3">
      <x:c r="A3" s="62" t="str">
        <x:v>T1</x:v>
      </x:c>
      <x:c r="B3" s="62" t="str">
        <x:v>GMAO</x:v>
      </x:c>
      <x:c r="C3" s="62" t="str">
        <x:v>Migration version cible</x:v>
      </x:c>
      <x:c r="D3" s="62" t="str">
        <x:v>Maintenance</x:v>
      </x:c>
      <x:c r="E3" s="66" t="n">
        <x:v>18000</x:v>
      </x:c>
      <x:c r="F3" s="62" t="str">
        <x:v>En cadrage</x:v>
      </x:c>
      <x:c r="G3" s="62" t="str">
        <x:v>Disponibilité</x:v>
      </x:c>
      <x:c r="H3" s="62" t="n">
        <x:v>72</x:v>
      </x:c>
    </x:row>
    <x:row r="4">
      <x:c r="A4" s="62" t="str">
        <x:v>T2</x:v>
      </x:c>
      <x:c r="B4" s="62" t="str">
        <x:v>Portail Client</x:v>
      </x:c>
      <x:c r="C4" s="62" t="str">
        <x:v>Rationalisation fonctionnelle</x:v>
      </x:c>
      <x:c r="D4" s="62" t="str">
        <x:v>Marketing</x:v>
      </x:c>
      <x:c r="E4" s="66" t="n">
        <x:v>15000</x:v>
      </x:c>
      <x:c r="F4" s="62" t="str">
        <x:v>À planifier</x:v>
      </x:c>
      <x:c r="G4" s="62" t="str">
        <x:v>Réduction doublons</x:v>
      </x:c>
      <x:c r="H4" s="62" t="n">
        <x:v>68</x:v>
      </x:c>
    </x:row>
    <x:row r="5">
      <x:c r="A5" s="62" t="str">
        <x:v>T2</x:v>
      </x:c>
      <x:c r="B5" s="62" t="str">
        <x:v>GED Qualité</x:v>
      </x:c>
      <x:c r="C5" s="62" t="str">
        <x:v>Mise en place PRA</x:v>
      </x:c>
      <x:c r="D5" s="62" t="str">
        <x:v>Qualité</x:v>
      </x:c>
      <x:c r="E5" s="66" t="n">
        <x:v>9000</x:v>
      </x:c>
      <x:c r="F5" s="62" t="str">
        <x:v>À lancer</x:v>
      </x:c>
      <x:c r="G5" s="62" t="str">
        <x:v>Continuité</x:v>
      </x:c>
      <x:c r="H5" s="62" t="n">
        <x:v>60</x:v>
      </x:c>
    </x:row>
    <x:row r="6">
      <x:c r="A6" s="62" t="str">
        <x:v>T3</x:v>
      </x:c>
      <x:c r="B6" s="62" t="str">
        <x:v>ERP Finance</x:v>
      </x:c>
      <x:c r="C6" s="62" t="str">
        <x:v>Audit sécurité + supervision</x:v>
      </x:c>
      <x:c r="D6" s="62" t="str">
        <x:v>DSI</x:v>
      </x:c>
      <x:c r="E6" s="66" t="n">
        <x:v>22000</x:v>
      </x:c>
      <x:c r="F6" s="62" t="str">
        <x:v>À planifier</x:v>
      </x:c>
      <x:c r="G6" s="62" t="str">
        <x:v>Résilience</x:v>
      </x:c>
      <x:c r="H6" s="62" t="n">
        <x:v>88</x:v>
      </x:c>
    </x:row>
    <x:row r="7">
      <x:c r="A7" s="62" t="str">
        <x:v>T4</x:v>
      </x:c>
      <x:c r="B7" s="62" t="str">
        <x:v>BI Direction</x:v>
      </x:c>
      <x:c r="C7" s="62" t="str">
        <x:v>Optimisation coûts licences</x:v>
      </x:c>
      <x:c r="D7" s="62" t="str">
        <x:v>DSI</x:v>
      </x:c>
      <x:c r="E7" s="66" t="n">
        <x:v>7000</x:v>
      </x:c>
      <x:c r="F7" s="62" t="str">
        <x:v>Idée</x:v>
      </x:c>
      <x:c r="G7" s="62" t="str">
        <x:v>Économie</x:v>
      </x:c>
      <x:c r="H7" s="62" t="n">
        <x:v>55</x:v>
      </x:c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6" hidden="0" customWidth="1"/>
    <x:col min="3" max="3" width="20" hidden="0" customWidth="1"/>
    <x:col min="4" max="4" width="16" hidden="0" customWidth="1"/>
    <x:col min="5" max="5" width="16" hidden="0" customWidth="1"/>
    <x:col min="6" max="6" width="14" hidden="0" customWidth="1"/>
    <x:col min="7" max="7" width="14" hidden="0" customWidth="1"/>
    <x:col min="8" max="8" width="16" hidden="0" customWidth="1"/>
    <x:col min="9" max="9" width="16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24" hidden="0" customWidth="1"/>
    <x:col min="16" max="16" width="14" hidden="0" customWidth="1"/>
    <x:col min="17" max="17" width="14" hidden="0" customWidth="1"/>
    <x:col min="18" max="18" width="14" hidden="0" customWidth="1"/>
    <x:col min="19" max="19" width="24" hidden="0" customWidth="1"/>
  </x:cols>
  <x:sheetData>
    <x:row r="1">
      <x:c r="A1" s="45" t="str">
        <x:v>Criticité</x:v>
      </x:c>
      <x:c r="B1" s="45" t="str">
        <x:v>Statut</x:v>
      </x:c>
      <x:c r="C1" s="45" t="str">
        <x:v>Hébergement</x:v>
      </x:c>
      <x:c r="D1" s="45" t="str">
        <x:v>Données</x:v>
      </x:c>
      <x:c r="E1" s="45" t="str">
        <x:v>MFA</x:v>
      </x:c>
      <x:c r="F1" s="45" t="str">
        <x:v>PRA</x:v>
      </x:c>
    </x:row>
    <x:row r="2">
      <x:c r="A2" t="str">
        <x:v>Faible</x:v>
      </x:c>
      <x:c r="B2" t="str">
        <x:v>Actif</x:v>
      </x:c>
      <x:c r="C2" t="str">
        <x:v>On-premise</x:v>
      </x:c>
      <x:c r="D2" t="str">
        <x:v>Aucune</x:v>
      </x:c>
      <x:c r="E2" t="str">
        <x:v>Oui</x:v>
      </x:c>
      <x:c r="F2" t="str">
        <x:v>Oui</x:v>
      </x:c>
    </x:row>
    <x:row r="3">
      <x:c r="A3" t="str">
        <x:v>Moyenne</x:v>
      </x:c>
      <x:c r="B3" t="str">
        <x:v>À remplacer</x:v>
      </x:c>
      <x:c r="C3" t="str">
        <x:v>SaaS</x:v>
      </x:c>
      <x:c r="D3" t="str">
        <x:v>Interne</x:v>
      </x:c>
      <x:c r="E3" t="str">
        <x:v>Non</x:v>
      </x:c>
      <x:c r="F3" t="str">
        <x:v>Non</x:v>
      </x:c>
    </x:row>
    <x:row r="4">
      <x:c r="A4" t="str">
        <x:v>Élevée</x:v>
      </x:c>
      <x:c r="B4" t="str">
        <x:v>En projet</x:v>
      </x:c>
      <x:c r="C4" t="str">
        <x:v>Azure</x:v>
      </x:c>
      <x:c r="D4" t="str">
        <x:v>Confidentielle</x:v>
      </x:c>
      <x:c r="E4" t="str">
        <x:v>Partiel</x:v>
      </x:c>
      <x:c r="F4" t="str">
        <x:v>Partiel</x:v>
      </x:c>
    </x:row>
    <x:row r="5">
      <x:c r="A5" t="str">
        <x:v>Critique</x:v>
      </x:c>
      <x:c r="B5" t="str">
        <x:v>Obsolète</x:v>
      </x:c>
      <x:c r="C5" t="str">
        <x:v>AWS</x:v>
      </x:c>
      <x:c r="D5" t="str">
        <x:v>Personnelle</x:v>
      </x:c>
      <x:c r="E5" t="str"/>
      <x:c r="F5" t="str"/>
    </x:row>
    <x:row r="6">
      <x:c r="A6" t="str">
        <x:v>Stratégique</x:v>
      </x:c>
      <x:c r="B6" t="str">
        <x:v>À rationaliser</x:v>
      </x:c>
      <x:c r="C6" t="str">
        <x:v>Google Cloud</x:v>
      </x:c>
      <x:c r="D6" t="str">
        <x:v>Sensible</x:v>
      </x:c>
      <x:c r="E6" t="str"/>
      <x:c r="F6" t="str"/>
    </x:row>
    <x:row r="7">
      <x:c r="A7" t="str"/>
      <x:c r="B7" t="str"/>
      <x:c r="C7" t="str">
        <x:v>Cloud privé</x:v>
      </x:c>
      <x:c r="D7" t="str"/>
      <x:c r="E7" t="str"/>
      <x:c r="F7" t="str"/>
    </x:row>
    <x:row r="8">
      <x:c r="A8" t="str"/>
      <x:c r="B8" t="str"/>
      <x:c r="C8" t="str">
        <x:v>Hybride</x:v>
      </x:c>
      <x:c r="D8" t="str"/>
      <x:c r="E8" t="str"/>
      <x:c r="F8" t="str"/>
    </x:row>
  </x:sheetData>
  <x:pageMargins left="0.7" right="0.7" top="0.75" bottom="0.75" header="0.3" footer="0.3"/>
</x:worksheet>
</file>