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abb882e82f4cf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Échéancier fournisseurs" sheetId="1" r:id="R14992a4082de407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.00 €"/>
    <x:numFmt numFmtId="201" formatCode="0"/>
    <x:numFmt numFmtId="202" formatCode="dd/mm/yyyy"/>
    <x:numFmt numFmtId="203" formatCode="0 &quot;jours&quot;"/>
  </x:numFmts>
  <x:fonts count="11">
    <x:font>
      <x:sz val="11"/>
      <x:name val="Carlito"/>
    </x:font>
    <x:font>
      <x:b/>
      <x:sz val="18"/>
      <x:color rgb="FFFFFFFF"/>
      <x:name val="Carlito"/>
    </x:font>
    <x:font>
      <x:b/>
      <x:sz val="11"/>
      <x:color rgb="FF1E3A8A"/>
      <x:name val="Carlito"/>
    </x:font>
    <x:font>
      <x:b/>
      <x:sz val="11"/>
      <x:color rgb="FFFFFFFF"/>
      <x:name val="Carlito"/>
    </x:font>
    <x:font>
      <x:b/>
      <x:sz val="12"/>
      <x:color rgb="FF0F172A"/>
      <x:name val="Carlito"/>
    </x:font>
    <x:font>
      <x:sz val="10"/>
      <x:color rgb="FF334155"/>
      <x:name val="Carlito"/>
    </x:font>
    <x:font>
      <x:sz val="11"/>
      <x:color rgb="FF334155"/>
      <x:name val="Carlito"/>
    </x:font>
    <x:font>
      <x:b/>
      <x:sz val="11"/>
      <x:color rgb="FF334155"/>
      <x:name val="Carlito"/>
    </x:font>
    <x:font>
      <x:b/>
      <x:sz val="11"/>
      <x:color rgb="FF0F172A"/>
      <x:name val="Carlito"/>
    </x:font>
    <x:font>
      <x:b/>
      <x:sz val="10"/>
      <x:color rgb="FF0F172A"/>
      <x:name val="Carlito"/>
    </x:font>
    <x:font>
      <x:i/>
      <x:sz val="10"/>
      <x:color rgb="FF0E7490"/>
      <x:name val="Carlito"/>
    </x:font>
  </x:fonts>
  <x:fills count="14">
    <x:fill>
      <x:patternFill patternType="none"/>
    </x:fill>
    <x:fill>
      <x:patternFill patternType="gray125"/>
    </x:fill>
    <x:fill>
      <x:patternFill patternType="solid">
        <x:fgColor rgb="FF0F4C81"/>
      </x:patternFill>
    </x:fill>
    <x:fill>
      <x:patternFill patternType="solid">
        <x:fgColor rgb="FFDBEAFE"/>
      </x:patternFill>
    </x:fill>
    <x:fill>
      <x:patternFill patternType="solid">
        <x:fgColor rgb="FF1D4ED8"/>
      </x:patternFill>
    </x:fill>
    <x:fill>
      <x:patternFill patternType="solid">
        <x:fgColor rgb="FFEFF6FF"/>
      </x:patternFill>
    </x:fill>
    <x:fill>
      <x:patternFill patternType="solid">
        <x:fgColor rgb="FF0F766E"/>
      </x:patternFill>
    </x:fill>
    <x:fill>
      <x:patternFill patternType="solid">
        <x:fgColor rgb="FF7C3AED"/>
      </x:patternFill>
    </x:fill>
    <x:fill>
      <x:patternFill patternType="solid">
        <x:fgColor rgb="FFF8FAFC"/>
      </x:patternFill>
    </x:fill>
    <x:fill>
      <x:patternFill patternType="solid">
        <x:fgColor rgb="FFDCFCE7"/>
      </x:patternFill>
    </x:fill>
    <x:fill>
      <x:patternFill patternType="solid">
        <x:fgColor rgb="FFFEF3C7"/>
      </x:patternFill>
    </x:fill>
    <x:fill>
      <x:patternFill patternType="solid">
        <x:fgColor rgb="FFFED7AA"/>
      </x:patternFill>
    </x:fill>
    <x:fill>
      <x:patternFill patternType="solid">
        <x:fgColor rgb="FFFEE2E2"/>
      </x:patternFill>
    </x:fill>
    <x:fill>
      <x:patternFill patternType="solid">
        <x:fgColor rgb="FFECFEFF"/>
      </x:patternFill>
    </x:fill>
  </x:fills>
  <x:borders count="2">
    <x:border/>
    <x:border/>
  </x:borders>
  <x:cellStyleXfs count="1">
    <x:xf numFmtId="0" fontId="0" fillId="0" borderId="0"/>
  </x:cellStyleXfs>
  <x:cellXfs count="10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 vertical="center"/>
    </x:xf>
    <x:xf numFmtId="200" fontId="4" fillId="5" borderId="0" xfId="0" applyNumberFormat="1" applyFont="1" applyFill="1" applyBorder="1" applyAlignment="1">
      <x:alignment horizontal="center" vertical="center"/>
    </x:xf>
    <x:xf numFmtId="200" fontId="4" fillId="5" borderId="1" xfId="0" applyNumberFormat="1" applyFont="1" applyFill="1" applyBorder="1" applyAlignment="1">
      <x:alignment horizontal="center" vertical="center"/>
    </x:xf>
    <x:xf numFmtId="201" fontId="4" fillId="5" borderId="0" xfId="0" applyNumberFormat="1" applyFont="1" applyFill="1" applyBorder="1" applyAlignment="1">
      <x:alignment horizontal="center" vertical="center"/>
    </x:xf>
    <x:xf numFmtId="201" fontId="4" fillId="5" borderId="1" xfId="0" applyNumberFormat="1" applyFont="1" applyFill="1" applyBorder="1" applyAlignment="1">
      <x:alignment horizontal="center" vertical="center"/>
    </x:xf>
    <x:xf numFmtId="202" fontId="4" fillId="5" borderId="0" xfId="0" applyNumberFormat="1" applyFont="1" applyFill="1" applyBorder="1" applyAlignment="1">
      <x:alignment horizontal="center" vertical="center"/>
    </x:xf>
    <x:xf numFmtId="202" fontId="4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wrapText="1"/>
    </x:xf>
    <x:xf numFmtId="0" fontId="3" fillId="6" borderId="0" xfId="0" applyNumberFormat="1" applyFont="1" applyFill="1" applyBorder="1" applyAlignment="1">
      <x:alignment horizontal="center" wrapText="1"/>
    </x:xf>
    <x:xf numFmtId="0" fontId="3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horizontal="center" wrapText="1"/>
    </x:xf>
    <x:xf numFmtId="0" fontId="3" fillId="6" borderId="1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 applyAlignment="1">
      <x:alignment vertical="center"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 applyAlignment="1">
      <x:alignment vertical="center" wrapText="1"/>
    </x:xf>
    <x:xf numFmtId="202" fontId="5" fillId="0" borderId="0" xfId="0" applyNumberFormat="1" applyFont="1" applyFill="1" applyBorder="1" applyAlignment="1">
      <x:alignment vertical="center" wrapText="1"/>
    </x:xf>
    <x:xf numFmtId="202" fontId="5" fillId="0" borderId="1" xfId="0" applyNumberFormat="1" applyFont="1" applyFill="1" applyBorder="1" applyAlignment="1">
      <x:alignment vertical="center" wrapText="1"/>
    </x:xf>
    <x:xf numFmtId="200" fontId="5" fillId="0" borderId="0" xfId="0" applyNumberFormat="1" applyFont="1" applyFill="1" applyBorder="1" applyAlignment="1">
      <x:alignment vertical="center" wrapText="1"/>
    </x:xf>
    <x:xf numFmtId="200" fontId="5" fillId="0" borderId="1" xfId="0" applyNumberFormat="1" applyFont="1" applyFill="1" applyBorder="1" applyAlignment="1">
      <x:alignment vertical="center" wrapText="1"/>
    </x:xf>
    <x:xf numFmtId="203" fontId="5" fillId="0" borderId="0" xfId="0" applyNumberFormat="1" applyFont="1" applyFill="1" applyBorder="1" applyAlignment="1">
      <x:alignment vertical="center" wrapText="1"/>
    </x:xf>
    <x:xf numFmtId="203" fontId="5" fillId="0" borderId="1" xfId="0" applyNumberFormat="1" applyFont="1" applyFill="1" applyBorder="1" applyAlignment="1">
      <x:alignment vertical="center" wrapText="1"/>
    </x:xf>
    <x:xf numFmtId="201" fontId="5" fillId="0" borderId="0" xfId="0" applyNumberFormat="1" applyFont="1" applyFill="1" applyBorder="1" applyAlignment="1">
      <x:alignment vertical="center" wrapText="1"/>
    </x:xf>
    <x:xf numFmtId="201" fontId="5" fillId="0" borderId="1" xfId="0" applyNumberFormat="1" applyFont="1" applyFill="1" applyBorder="1" applyAlignment="1">
      <x:alignment vertical="center" wrapText="1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center"/>
    </x:xf>
    <x:xf numFmtId="0" fontId="3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center"/>
    </x:xf>
    <x:xf numFmtId="0" fontId="3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center" vertical="center" wrapText="1"/>
    </x:xf>
    <x:xf numFmtId="200" fontId="5" fillId="8" borderId="0" xfId="0" applyNumberFormat="1" applyFont="1" applyFill="1" applyBorder="1" applyAlignment="1">
      <x:alignment vertical="center" wrapText="1"/>
    </x:xf>
    <x:xf numFmtId="0" fontId="6" fillId="8" borderId="0" xfId="0" applyNumberFormat="1" applyFont="1" applyFill="1" applyBorder="1"/>
    <x:xf numFmtId="0" fontId="7" fillId="8" borderId="0" xfId="0" applyNumberFormat="1" applyFont="1" applyFill="1" applyBorder="1" applyAlignment="1">
      <x:alignment horizontal="center" vertical="center" wrapText="1"/>
    </x:xf>
    <x:xf numFmtId="0" fontId="6" fillId="8" borderId="0" xfId="0" applyNumberFormat="1" applyFont="1" applyFill="1" applyBorder="1" applyAlignment="1">
      <x:alignment wrapText="1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center" vertical="center" wrapText="1"/>
    </x:xf>
    <x:xf numFmtId="200" fontId="5" fillId="8" borderId="1" xfId="0" applyNumberFormat="1" applyFont="1" applyFill="1" applyBorder="1" applyAlignment="1">
      <x:alignment vertical="center" wrapText="1"/>
    </x:xf>
    <x:xf numFmtId="0" fontId="6" fillId="8" borderId="1" xfId="0" applyNumberFormat="1" applyFont="1" applyFill="1" applyBorder="1"/>
    <x:xf numFmtId="0" fontId="7" fillId="8" borderId="1" xfId="0" applyNumberFormat="1" applyFont="1" applyFill="1" applyBorder="1" applyAlignment="1">
      <x:alignment horizontal="center" vertical="center" wrapText="1"/>
    </x:xf>
    <x:xf numFmtId="0" fontId="6" fillId="8" borderId="1" xfId="0" applyNumberFormat="1" applyFont="1" applyFill="1" applyBorder="1" applyAlignment="1">
      <x:alignment wrapText="1"/>
    </x:xf>
    <x:xf numFmtId="0" fontId="8" fillId="8" borderId="0" xfId="0" applyNumberFormat="1" applyFont="1" applyFill="1" applyBorder="1" applyAlignment="1">
      <x:alignment wrapText="1"/>
    </x:xf>
    <x:xf numFmtId="0" fontId="8" fillId="8" borderId="0" xfId="0" applyNumberFormat="1" applyFont="1" applyFill="1" applyBorder="1" applyAlignment="1">
      <x:alignment horizontal="center" vertical="center" wrapText="1"/>
    </x:xf>
    <x:xf numFmtId="200" fontId="9" fillId="8" borderId="0" xfId="0" applyNumberFormat="1" applyFont="1" applyFill="1" applyBorder="1" applyAlignment="1">
      <x:alignment vertical="center" wrapText="1"/>
    </x:xf>
    <x:xf numFmtId="0" fontId="8" fillId="8" borderId="0" xfId="0" applyNumberFormat="1" applyFont="1" applyFill="1" applyBorder="1" applyAlignment="1">
      <x:alignment horizontal="center" wrapText="1"/>
    </x:xf>
    <x:xf numFmtId="200" fontId="9" fillId="8" borderId="0" xfId="0" applyNumberFormat="1" applyFont="1" applyFill="1" applyBorder="1" applyAlignment="1">
      <x:alignment horizontal="center" vertical="center" wrapText="1"/>
    </x:xf>
    <x:xf numFmtId="0" fontId="8" fillId="8" borderId="1" xfId="0" applyNumberFormat="1" applyFont="1" applyFill="1" applyBorder="1" applyAlignment="1">
      <x:alignment wrapText="1"/>
    </x:xf>
    <x:xf numFmtId="0" fontId="8" fillId="8" borderId="1" xfId="0" applyNumberFormat="1" applyFont="1" applyFill="1" applyBorder="1" applyAlignment="1">
      <x:alignment horizontal="center" vertical="center" wrapText="1"/>
    </x:xf>
    <x:xf numFmtId="200" fontId="9" fillId="8" borderId="1" xfId="0" applyNumberFormat="1" applyFont="1" applyFill="1" applyBorder="1" applyAlignment="1">
      <x:alignment vertical="center" wrapText="1"/>
    </x:xf>
    <x:xf numFmtId="0" fontId="8" fillId="8" borderId="1" xfId="0" applyNumberFormat="1" applyFont="1" applyFill="1" applyBorder="1" applyAlignment="1">
      <x:alignment horizontal="center" wrapText="1"/>
    </x:xf>
    <x:xf numFmtId="200" fontId="9" fillId="8" borderId="1" xfId="0" applyNumberFormat="1" applyFont="1" applyFill="1" applyBorder="1" applyAlignment="1">
      <x:alignment horizontal="center" vertical="center" wrapText="1"/>
    </x:xf>
    <x:xf numFmtId="0" fontId="8" fillId="9" borderId="0" xfId="0" applyNumberFormat="1" applyFont="1" applyFill="1" applyBorder="1" applyAlignment="1">
      <x:alignment horizontal="center" wrapText="1"/>
    </x:xf>
    <x:xf numFmtId="0" fontId="8" fillId="9" borderId="1" xfId="0" applyNumberFormat="1" applyFont="1" applyFill="1" applyBorder="1" applyAlignment="1">
      <x:alignment horizontal="center" wrapText="1"/>
    </x:xf>
    <x:xf numFmtId="0" fontId="8" fillId="3" borderId="0" xfId="0" applyNumberFormat="1" applyFont="1" applyFill="1" applyBorder="1" applyAlignment="1">
      <x:alignment horizontal="center" wrapText="1"/>
    </x:xf>
    <x:xf numFmtId="0" fontId="8" fillId="3" borderId="1" xfId="0" applyNumberFormat="1" applyFont="1" applyFill="1" applyBorder="1" applyAlignment="1">
      <x:alignment horizontal="center" wrapText="1"/>
    </x:xf>
    <x:xf numFmtId="0" fontId="8" fillId="10" borderId="0" xfId="0" applyNumberFormat="1" applyFont="1" applyFill="1" applyBorder="1" applyAlignment="1">
      <x:alignment horizontal="center" wrapText="1"/>
    </x:xf>
    <x:xf numFmtId="0" fontId="8" fillId="10" borderId="1" xfId="0" applyNumberFormat="1" applyFont="1" applyFill="1" applyBorder="1" applyAlignment="1">
      <x:alignment horizontal="center" wrapText="1"/>
    </x:xf>
    <x:xf numFmtId="0" fontId="8" fillId="11" borderId="0" xfId="0" applyNumberFormat="1" applyFont="1" applyFill="1" applyBorder="1" applyAlignment="1">
      <x:alignment horizontal="center" vertical="center" wrapText="1"/>
    </x:xf>
    <x:xf numFmtId="0" fontId="8" fillId="11" borderId="1" xfId="0" applyNumberFormat="1" applyFont="1" applyFill="1" applyBorder="1" applyAlignment="1">
      <x:alignment horizontal="center" vertical="center" wrapText="1"/>
    </x:xf>
    <x:xf numFmtId="200" fontId="9" fillId="12" borderId="0" xfId="0" applyNumberFormat="1" applyFont="1" applyFill="1" applyBorder="1" applyAlignment="1">
      <x:alignment horizontal="center" vertical="center" wrapText="1"/>
    </x:xf>
    <x:xf numFmtId="200" fontId="9" fillId="12" borderId="1" xfId="0" applyNumberFormat="1" applyFont="1" applyFill="1" applyBorder="1" applyAlignment="1">
      <x:alignment horizontal="center" vertical="center" wrapText="1"/>
    </x:xf>
    <x:xf numFmtId="0" fontId="0" fillId="13" borderId="0" xfId="0" applyNumberFormat="1" applyFont="1" applyFill="1" applyBorder="1"/>
    <x:xf numFmtId="0" fontId="10" fillId="13" borderId="0" xfId="0" applyNumberFormat="1" applyFont="1" applyFill="1" applyBorder="1"/>
    <x:xf numFmtId="0" fontId="10" fillId="13" borderId="0" xfId="0" applyNumberFormat="1" applyFont="1" applyFill="1" applyBorder="1" applyAlignment="1">
      <x:alignment wrapText="1"/>
    </x:xf>
    <x:xf numFmtId="0" fontId="10" fillId="13" borderId="0" xfId="0" applyNumberFormat="1" applyFont="1" applyFill="1" applyBorder="1" applyAlignment="1">
      <x:alignment horizontal="center" wrapText="1"/>
    </x:xf>
    <x:xf numFmtId="0" fontId="10" fillId="13" borderId="0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5"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A3412"/>
      </x:font>
      <x:fill>
        <x:patternFill patternType="solid">
          <x:bgColor rgb="FFFED7AA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ac507a2fec54b43" /><Relationship Type="http://schemas.openxmlformats.org/officeDocument/2006/relationships/theme" Target="/xl/theme/theme1.xml" Id="Re05cc283681a46dc" /><Relationship Type="http://schemas.openxmlformats.org/officeDocument/2006/relationships/sharedStrings" Target="/xl/sharedStrings.xml" Id="R0099915681544792" /><Relationship Type="http://schemas.openxmlformats.org/officeDocument/2006/relationships/worksheet" Target="/xl/worksheets/sheet1.xml" Id="R14992a4082de407c" /></Relationships>
</file>

<file path=xl/tables/table1.xml><?xml version="1.0" encoding="utf-8"?>
<x:table xmlns:x="http://schemas.openxmlformats.org/spreadsheetml/2006/main" id="1" name="EcheancierFournisseurs" displayName="EcheancierFournisseurs" ref="A8:J28" headerRowCount="1">
  <x:tableColumns count="10">
    <x:tableColumn id="1" name="Fournisseur"/>
    <x:tableColumn id="2" name="N° facture"/>
    <x:tableColumn id="3" name="Date facture"/>
    <x:tableColumn id="4" name="Délai paiement"/>
    <x:tableColumn id="5" name="Échéance"/>
    <x:tableColumn id="6" name="Montant TTC"/>
    <x:tableColumn id="7" name="Montant réglé"/>
    <x:tableColumn id="8" name="Reste à payer"/>
    <x:tableColumn id="9" name="Jours restants"/>
    <x:tableColumn id="10" name="Statu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700153c82a1f45f6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5" hidden="0" customWidth="1"/>
    <x:col min="3" max="3" width="13" hidden="0" customWidth="1"/>
    <x:col min="4" max="4" width="13" hidden="0" customWidth="1"/>
    <x:col min="5" max="5" width="13" hidden="0" customWidth="1"/>
    <x:col min="6" max="6" width="14" hidden="0" customWidth="1"/>
    <x:col min="7" max="7" width="14" hidden="0" customWidth="1"/>
    <x:col min="8" max="8" width="14" hidden="0" customWidth="1"/>
    <x:col min="9" max="9" width="13" hidden="0" customWidth="1"/>
    <x:col min="10" max="10" width="14" hidden="0" customWidth="1"/>
  </x:cols>
  <x:sheetData>
    <x:row r="1" ht="34" customHeight="1">
      <x:c r="A1" s="5" t="str">
        <x:v>ÉCHÉANCIER FOURNISSEURS EXCEL</x:v>
      </x:c>
      <x:c r="B1" s="5"/>
      <x:c r="C1" s="5"/>
      <x:c r="D1" s="5"/>
      <x:c r="E1" s="5"/>
      <x:c r="F1" s="5"/>
      <x:c r="G1" s="5"/>
      <x:c r="H1" s="5"/>
      <x:c r="I1" s="5"/>
      <x:c r="J1" s="5"/>
    </x:row>
    <x:row r="2" ht="24" customHeight="1">
      <x:c r="A2" s="13" t="str">
        <x:v>Suivi des factures à payer, échéances, règlements et retards fournisseurs</x:v>
      </x:c>
      <x:c r="B2" s="13"/>
      <x:c r="C2" s="13"/>
      <x:c r="D2" s="13"/>
      <x:c r="E2" s="13"/>
      <x:c r="F2" s="13"/>
      <x:c r="G2" s="13"/>
      <x:c r="H2" s="13"/>
      <x:c r="I2" s="13"/>
      <x:c r="J2" s="13"/>
    </x:row>
    <x:row r="4">
      <x:c r="A4" s="21" t="str">
        <x:v>Total facturé TTC</x:v>
      </x:c>
      <x:c r="B4" s="21" t="str">
        <x:v>Total réglé</x:v>
      </x:c>
      <x:c r="C4" s="21" t="str">
        <x:v>Reste à payer</x:v>
      </x:c>
      <x:c r="D4" s="21" t="str">
        <x:v>Factures en retard</x:v>
      </x:c>
      <x:c r="E4" s="21" t="str">
        <x:v>Prochaine échéance</x:v>
      </x:c>
      <x:c r="G4" s="67" t="str">
        <x:v>Lecture rapide des statuts</x:v>
      </x:c>
      <x:c r="H4" s="67"/>
      <x:c r="I4" s="67"/>
      <x:c r="J4" s="67"/>
    </x:row>
    <x:row r="5" ht="25" customHeight="1">
      <x:c r="A5" s="34" t="n">
        <x:f>SUM(F9:F28)</x:f>
        <x:v>24550</x:v>
      </x:c>
      <x:c r="B5" s="34" t="n">
        <x:f>SUM(G9:G28)</x:f>
        <x:v>4920</x:v>
      </x:c>
      <x:c r="C5" s="34" t="n">
        <x:f>SUM(H9:H28)</x:f>
        <x:v>17780</x:v>
      </x:c>
      <x:c r="D5" s="36" t="n">
        <x:f>COUNTIF(J9:J28,"En retard")</x:f>
        <x:v>3</x:v>
      </x:c>
      <x:c r="E5" s="38" t="n">
        <x:f>MINIFS(E9:E28,H9:H28,"&gt;0")</x:f>
        <x:v>46175</x:v>
      </x:c>
      <x:c r="G5" s="94" t="str">
        <x:v>Payée</x:v>
      </x:c>
      <x:c r="H5" s="77" t="str">
        <x:v>Reste à payer = 0</x:v>
      </x:c>
    </x:row>
    <x:row r="6">
      <x:c r="G6" s="96" t="str">
        <x:v>Planifiée</x:v>
      </x:c>
      <x:c r="H6" s="77" t="str">
        <x:v>Échéance &gt; 15 jours</x:v>
      </x:c>
    </x:row>
    <x:row r="7">
      <x:c r="G7" s="98" t="str">
        <x:v>À préparer</x:v>
      </x:c>
      <x:c r="H7" s="77" t="str">
        <x:v>Échéance entre 8 et 15 jours</x:v>
      </x:c>
    </x:row>
    <x:row r="8" ht="28" customHeight="1">
      <x:c r="A8" s="44" t="str">
        <x:v>Fournisseur</x:v>
      </x:c>
      <x:c r="B8" s="44" t="str">
        <x:v>N° facture</x:v>
      </x:c>
      <x:c r="C8" s="44" t="str">
        <x:v>Date facture</x:v>
      </x:c>
      <x:c r="D8" s="44" t="str">
        <x:v>Délai paiement</x:v>
      </x:c>
      <x:c r="E8" s="44" t="str">
        <x:v>Échéance</x:v>
      </x:c>
      <x:c r="F8" s="44" t="str">
        <x:v>Montant TTC</x:v>
      </x:c>
      <x:c r="G8" s="100" t="str">
        <x:v>Urgent</x:v>
      </x:c>
      <x:c r="H8" s="76" t="str">
        <x:v>Échéance ≤ 7 jours</x:v>
      </x:c>
      <x:c r="I8" s="44" t="str">
        <x:v>Jours restants</x:v>
      </x:c>
      <x:c r="J8" s="44" t="str">
        <x:v>Statut</x:v>
      </x:c>
    </x:row>
    <x:row r="9" ht="22" customHeight="1">
      <x:c r="A9" s="52" t="str">
        <x:v>Atlas Bureautique</x:v>
      </x:c>
      <x:c r="B9" s="52" t="str">
        <x:v>FF-2026-001</x:v>
      </x:c>
      <x:c r="C9" s="56" t="n">
        <x:v>46160</x:v>
      </x:c>
      <x:c r="D9" s="60" t="n">
        <x:v>30</x:v>
      </x:c>
      <x:c r="E9" s="56" t="n">
        <x:f>C9+D9</x:f>
        <x:v>46190</x:v>
      </x:c>
      <x:c r="F9" s="58" t="n">
        <x:v>1850</x:v>
      </x:c>
      <x:c r="G9" s="102" t="str">
        <x:v>En retard</x:v>
      </x:c>
      <x:c r="H9" s="74" t="str">
        <x:v>Échéance dépassée</x:v>
      </x:c>
      <x:c r="I9" s="62" t="n">
        <x:f>E9-TODAY()</x:f>
        <x:v>-5</x:v>
      </x:c>
      <x:c r="J9" s="52" t="str">
        <x:f>IF(H9=0,"Payée",IF(I9&lt;0,"En retard",IF(I9&lt;=7,"Urgent",IF(I9&lt;=15,"À préparer","Planifiée"))))</x:f>
        <x:v>En retard</x:v>
      </x:c>
    </x:row>
    <x:row r="10" ht="22" customHeight="1">
      <x:c r="A10" s="52" t="str">
        <x:v>Nord Impressions</x:v>
      </x:c>
      <x:c r="B10" s="52" t="str">
        <x:v>FF-2026-002</x:v>
      </x:c>
      <x:c r="C10" s="56" t="n">
        <x:v>46167</x:v>
      </x:c>
      <x:c r="D10" s="60" t="n">
        <x:v>45</x:v>
      </x:c>
      <x:c r="E10" s="56" t="n">
        <x:f>C10+D10</x:f>
        <x:v>46212</x:v>
      </x:c>
      <x:c r="F10" s="58" t="n">
        <x:v>3200</x:v>
      </x:c>
      <x:c r="G10" s="58" t="n">
        <x:v>1200</x:v>
      </x:c>
      <x:c r="H10" s="58" t="n">
        <x:f>MAX(F10-G10,0)</x:f>
        <x:v>2000</x:v>
      </x:c>
      <x:c r="I10" s="62" t="n">
        <x:f>E10-TODAY()</x:f>
        <x:v>17</x:v>
      </x:c>
      <x:c r="J10" s="52" t="str">
        <x:f>IF(H10=0,"Payée",IF(I10&lt;0,"En retard",IF(I10&lt;=7,"Urgent",IF(I10&lt;=15,"À préparer","Planifiée"))))</x:f>
        <x:v>Planifiée</x:v>
      </x:c>
    </x:row>
    <x:row r="11" ht="22" customHeight="1">
      <x:c r="A11" s="52" t="str">
        <x:v>LogiTrans Maroc</x:v>
      </x:c>
      <x:c r="B11" s="52" t="str">
        <x:v>FF-2026-003</x:v>
      </x:c>
      <x:c r="C11" s="56" t="n">
        <x:v>46145</x:v>
      </x:c>
      <x:c r="D11" s="60" t="n">
        <x:v>30</x:v>
      </x:c>
      <x:c r="E11" s="56" t="n">
        <x:f>C11+D11</x:f>
        <x:v>46175</x:v>
      </x:c>
      <x:c r="F11" s="58" t="n">
        <x:v>4750</x:v>
      </x:c>
      <x:c r="G11" s="58" t="n">
        <x:v>0</x:v>
      </x:c>
      <x:c r="H11" s="58" t="n">
        <x:f>MAX(F11-G11,0)</x:f>
        <x:v>4750</x:v>
      </x:c>
      <x:c r="I11" s="62" t="n">
        <x:f>E11-TODAY()</x:f>
        <x:v>-20</x:v>
      </x:c>
      <x:c r="J11" s="52" t="str">
        <x:f>IF(H11=0,"Payée",IF(I11&lt;0,"En retard",IF(I11&lt;=7,"Urgent",IF(I11&lt;=15,"À préparer","Planifiée"))))</x:f>
        <x:v>En retard</x:v>
      </x:c>
    </x:row>
    <x:row r="12" ht="22" customHeight="1">
      <x:c r="A12" s="52" t="str">
        <x:v>Tech Services</x:v>
      </x:c>
      <x:c r="B12" s="52" t="str">
        <x:v>FF-2026-004</x:v>
      </x:c>
      <x:c r="C12" s="56" t="n">
        <x:v>46185</x:v>
      </x:c>
      <x:c r="D12" s="60" t="n">
        <x:v>30</x:v>
      </x:c>
      <x:c r="E12" s="56" t="n">
        <x:f>C12+D12</x:f>
        <x:v>46215</x:v>
      </x:c>
      <x:c r="F12" s="58" t="n">
        <x:v>980</x:v>
      </x:c>
      <x:c r="G12" s="58" t="n">
        <x:v>0</x:v>
      </x:c>
      <x:c r="H12" s="58" t="n">
        <x:f>MAX(F12-G12,0)</x:f>
        <x:v>980</x:v>
      </x:c>
      <x:c r="I12" s="62" t="n">
        <x:f>E12-TODAY()</x:f>
        <x:v>20</x:v>
      </x:c>
      <x:c r="J12" s="52" t="str">
        <x:f>IF(H12=0,"Payée",IF(I12&lt;0,"En retard",IF(I12&lt;=7,"Urgent",IF(I12&lt;=15,"À préparer","Planifiée"))))</x:f>
        <x:v>Planifiée</x:v>
      </x:c>
    </x:row>
    <x:row r="13" ht="22" customHeight="1">
      <x:c r="A13" s="52" t="str">
        <x:v>Securibat</x:v>
      </x:c>
      <x:c r="B13" s="52" t="str">
        <x:v>FF-2026-005</x:v>
      </x:c>
      <x:c r="C13" s="56" t="n">
        <x:v>46177</x:v>
      </x:c>
      <x:c r="D13" s="60" t="n">
        <x:v>60</x:v>
      </x:c>
      <x:c r="E13" s="56" t="n">
        <x:f>C13+D13</x:f>
        <x:v>46237</x:v>
      </x:c>
      <x:c r="F13" s="58" t="n">
        <x:v>2650</x:v>
      </x:c>
      <x:c r="G13" s="58" t="n">
        <x:v>650</x:v>
      </x:c>
      <x:c r="H13" s="58" t="n">
        <x:f>MAX(F13-G13,0)</x:f>
        <x:v>2000</x:v>
      </x:c>
      <x:c r="I13" s="62" t="n">
        <x:f>E13-TODAY()</x:f>
        <x:v>42</x:v>
      </x:c>
      <x:c r="J13" s="52" t="str">
        <x:f>IF(H13=0,"Payée",IF(I13&lt;0,"En retard",IF(I13&lt;=7,"Urgent",IF(I13&lt;=15,"À préparer","Planifiée"))))</x:f>
        <x:v>Planifiée</x:v>
      </x:c>
    </x:row>
    <x:row r="14" ht="22" customHeight="1">
      <x:c r="A14" s="52" t="str">
        <x:v>Clean Pro</x:v>
      </x:c>
      <x:c r="B14" s="52" t="str">
        <x:v>FF-2026-006</x:v>
      </x:c>
      <x:c r="C14" s="56" t="n">
        <x:v>46125</x:v>
      </x:c>
      <x:c r="D14" s="60" t="n">
        <x:v>45</x:v>
      </x:c>
      <x:c r="E14" s="56" t="n">
        <x:f>C14+D14</x:f>
        <x:v>46170</x:v>
      </x:c>
      <x:c r="F14" s="58" t="n">
        <x:v>1280</x:v>
      </x:c>
      <x:c r="G14" s="58" t="n">
        <x:v>1280</x:v>
      </x:c>
      <x:c r="H14" s="58" t="n">
        <x:f>MAX(F14-G14,0)</x:f>
        <x:v>0</x:v>
      </x:c>
      <x:c r="I14" s="62" t="n">
        <x:f>E14-TODAY()</x:f>
        <x:v>-25</x:v>
      </x:c>
      <x:c r="J14" s="52" t="str">
        <x:f>IF(H14=0,"Payée",IF(I14&lt;0,"En retard",IF(I14&lt;=7,"Urgent",IF(I14&lt;=15,"À préparer","Planifiée"))))</x:f>
        <x:v>Payée</x:v>
      </x:c>
    </x:row>
    <x:row r="15" ht="22" customHeight="1">
      <x:c r="A15" s="52" t="str">
        <x:v>Maintenance Plus</x:v>
      </x:c>
      <x:c r="B15" s="52" t="str">
        <x:v>FF-2026-007</x:v>
      </x:c>
      <x:c r="C15" s="56" t="n">
        <x:v>46190</x:v>
      </x:c>
      <x:c r="D15" s="60" t="n">
        <x:v>30</x:v>
      </x:c>
      <x:c r="E15" s="56" t="n">
        <x:f>C15+D15</x:f>
        <x:v>46220</x:v>
      </x:c>
      <x:c r="F15" s="58" t="n">
        <x:v>5400</x:v>
      </x:c>
      <x:c r="G15" s="58" t="n">
        <x:v>0</x:v>
      </x:c>
      <x:c r="H15" s="58" t="n">
        <x:f>MAX(F15-G15,0)</x:f>
        <x:v>5400</x:v>
      </x:c>
      <x:c r="I15" s="62" t="n">
        <x:f>E15-TODAY()</x:f>
        <x:v>25</x:v>
      </x:c>
      <x:c r="J15" s="52" t="str">
        <x:f>IF(H15=0,"Payée",IF(I15&lt;0,"En retard",IF(I15&lt;=7,"Urgent",IF(I15&lt;=15,"À préparer","Planifiée"))))</x:f>
        <x:v>Planifiée</x:v>
      </x:c>
    </x:row>
    <x:row r="16" ht="22" customHeight="1">
      <x:c r="A16" s="52" t="str">
        <x:v>Office Supply</x:v>
      </x:c>
      <x:c r="B16" s="52" t="str">
        <x:v>FF-2026-008</x:v>
      </x:c>
      <x:c r="C16" s="56" t="n">
        <x:v>46155</x:v>
      </x:c>
      <x:c r="D16" s="60" t="n">
        <x:v>30</x:v>
      </x:c>
      <x:c r="E16" s="56" t="n">
        <x:f>C16+D16</x:f>
        <x:v>46185</x:v>
      </x:c>
      <x:c r="F16" s="58" t="n">
        <x:v>740</x:v>
      </x:c>
      <x:c r="G16" s="58" t="n">
        <x:v>300</x:v>
      </x:c>
      <x:c r="H16" s="58" t="n">
        <x:f>MAX(F16-G16,0)</x:f>
        <x:v>440</x:v>
      </x:c>
      <x:c r="I16" s="62" t="n">
        <x:f>E16-TODAY()</x:f>
        <x:v>-10</x:v>
      </x:c>
      <x:c r="J16" s="52" t="str">
        <x:f>IF(H16=0,"Payée",IF(I16&lt;0,"En retard",IF(I16&lt;=7,"Urgent",IF(I16&lt;=15,"À préparer","Planifiée"))))</x:f>
        <x:v>En retard</x:v>
      </x:c>
    </x:row>
    <x:row r="17" ht="22" customHeight="1">
      <x:c r="A17" s="52" t="str">
        <x:v>Digital Cloud</x:v>
      </x:c>
      <x:c r="B17" s="52" t="str">
        <x:v>FF-2026-009</x:v>
      </x:c>
      <x:c r="C17" s="56" t="n">
        <x:v>46183</x:v>
      </x:c>
      <x:c r="D17" s="60" t="n">
        <x:v>15</x:v>
      </x:c>
      <x:c r="E17" s="56" t="n">
        <x:f>C17+D17</x:f>
        <x:v>46198</x:v>
      </x:c>
      <x:c r="F17" s="58" t="n">
        <x:v>1490</x:v>
      </x:c>
      <x:c r="G17" s="58" t="n">
        <x:v>1490</x:v>
      </x:c>
      <x:c r="H17" s="58" t="n">
        <x:f>MAX(F17-G17,0)</x:f>
        <x:v>0</x:v>
      </x:c>
      <x:c r="I17" s="62" t="n">
        <x:f>E17-TODAY()</x:f>
        <x:v>3</x:v>
      </x:c>
      <x:c r="J17" s="52" t="str">
        <x:f>IF(H17=0,"Payée",IF(I17&lt;0,"En retard",IF(I17&lt;=7,"Urgent",IF(I17&lt;=15,"À préparer","Planifiée"))))</x:f>
        <x:v>Payée</x:v>
      </x:c>
    </x:row>
    <x:row r="18" ht="22" customHeight="1">
      <x:c r="A18" s="52" t="str">
        <x:v>Med Logistic</x:v>
      </x:c>
      <x:c r="B18" s="52" t="str">
        <x:v>FF-2026-010</x:v>
      </x:c>
      <x:c r="C18" s="56" t="n">
        <x:v>46175</x:v>
      </x:c>
      <x:c r="D18" s="60" t="n">
        <x:v>30</x:v>
      </x:c>
      <x:c r="E18" s="56" t="n">
        <x:f>C18+D18</x:f>
        <x:v>46205</x:v>
      </x:c>
      <x:c r="F18" s="58" t="n">
        <x:v>2210</x:v>
      </x:c>
      <x:c r="G18" s="58" t="n">
        <x:v>0</x:v>
      </x:c>
      <x:c r="H18" s="58" t="n">
        <x:f>MAX(F18-G18,0)</x:f>
        <x:v>2210</x:v>
      </x:c>
      <x:c r="I18" s="62" t="n">
        <x:f>E18-TODAY()</x:f>
        <x:v>10</x:v>
      </x:c>
      <x:c r="J18" s="52" t="str">
        <x:f>IF(H18=0,"Payée",IF(I18&lt;0,"En retard",IF(I18&lt;=7,"Urgent",IF(I18&lt;=15,"À préparer","Planifiée"))))</x:f>
        <x:v>À préparer</x:v>
      </x:c>
    </x:row>
    <x:row r="19" ht="22" customHeight="1">
      <x:c r="A19" s="52" t="str"/>
      <x:c r="B19" s="52" t="str"/>
      <x:c r="C19" s="56"/>
      <x:c r="D19" s="60" t="str"/>
      <x:c r="E19" s="56" t="n">
        <x:f>C19+D19</x:f>
        <x:v>0</x:v>
      </x:c>
      <x:c r="F19" s="58"/>
      <x:c r="G19" s="58"/>
      <x:c r="H19" s="58" t="n">
        <x:f>MAX(F19-G19,0)</x:f>
        <x:v>0</x:v>
      </x:c>
      <x:c r="I19" s="62" t="n">
        <x:f>E19-TODAY()</x:f>
        <x:v>-46195</x:v>
      </x:c>
      <x:c r="J19" s="52" t="str">
        <x:f>IF(H19=0,"Payée",IF(I19&lt;0,"En retard",IF(I19&lt;=7,"Urgent",IF(I19&lt;=15,"À préparer","Planifiée"))))</x:f>
        <x:v>Payée</x:v>
      </x:c>
    </x:row>
    <x:row r="20" ht="22" customHeight="1">
      <x:c r="A20" s="52" t="str"/>
      <x:c r="B20" s="52" t="str"/>
      <x:c r="C20" s="56"/>
      <x:c r="D20" s="60" t="str"/>
      <x:c r="E20" s="56" t="n">
        <x:f>C20+D20</x:f>
        <x:v>0</x:v>
      </x:c>
      <x:c r="F20" s="58"/>
      <x:c r="G20" s="58"/>
      <x:c r="H20" s="58" t="n">
        <x:f>MAX(F20-G20,0)</x:f>
        <x:v>0</x:v>
      </x:c>
      <x:c r="I20" s="62" t="n">
        <x:f>E20-TODAY()</x:f>
        <x:v>-46195</x:v>
      </x:c>
      <x:c r="J20" s="52" t="str">
        <x:f>IF(H20=0,"Payée",IF(I20&lt;0,"En retard",IF(I20&lt;=7,"Urgent",IF(I20&lt;=15,"À préparer","Planifiée"))))</x:f>
        <x:v>Payée</x:v>
      </x:c>
    </x:row>
    <x:row r="21" ht="22" customHeight="1">
      <x:c r="A21" s="52" t="str"/>
      <x:c r="B21" s="52" t="str"/>
      <x:c r="C21" s="56"/>
      <x:c r="D21" s="60" t="str"/>
      <x:c r="E21" s="56" t="n">
        <x:f>C21+D21</x:f>
        <x:v>0</x:v>
      </x:c>
      <x:c r="F21" s="58"/>
      <x:c r="G21" s="58"/>
      <x:c r="H21" s="58" t="n">
        <x:f>MAX(F21-G21,0)</x:f>
        <x:v>0</x:v>
      </x:c>
      <x:c r="I21" s="62" t="n">
        <x:f>E21-TODAY()</x:f>
        <x:v>-46195</x:v>
      </x:c>
      <x:c r="J21" s="52" t="str">
        <x:f>IF(H21=0,"Payée",IF(I21&lt;0,"En retard",IF(I21&lt;=7,"Urgent",IF(I21&lt;=15,"À préparer","Planifiée"))))</x:f>
        <x:v>Payée</x:v>
      </x:c>
    </x:row>
    <x:row r="22" ht="22" customHeight="1">
      <x:c r="A22" s="52" t="str"/>
      <x:c r="B22" s="52" t="str"/>
      <x:c r="C22" s="56"/>
      <x:c r="D22" s="60" t="str"/>
      <x:c r="E22" s="56" t="n">
        <x:f>C22+D22</x:f>
        <x:v>0</x:v>
      </x:c>
      <x:c r="F22" s="58"/>
      <x:c r="G22" s="58"/>
      <x:c r="H22" s="58" t="n">
        <x:f>MAX(F22-G22,0)</x:f>
        <x:v>0</x:v>
      </x:c>
      <x:c r="I22" s="62" t="n">
        <x:f>E22-TODAY()</x:f>
        <x:v>-46195</x:v>
      </x:c>
      <x:c r="J22" s="52" t="str">
        <x:f>IF(H22=0,"Payée",IF(I22&lt;0,"En retard",IF(I22&lt;=7,"Urgent",IF(I22&lt;=15,"À préparer","Planifiée"))))</x:f>
        <x:v>Payée</x:v>
      </x:c>
    </x:row>
    <x:row r="23" ht="22" customHeight="1">
      <x:c r="A23" s="52" t="str"/>
      <x:c r="B23" s="52" t="str"/>
      <x:c r="C23" s="56"/>
      <x:c r="D23" s="60" t="str"/>
      <x:c r="E23" s="56" t="n">
        <x:f>C23+D23</x:f>
        <x:v>0</x:v>
      </x:c>
      <x:c r="F23" s="58"/>
      <x:c r="G23" s="58"/>
      <x:c r="H23" s="58" t="n">
        <x:f>MAX(F23-G23,0)</x:f>
        <x:v>0</x:v>
      </x:c>
      <x:c r="I23" s="62" t="n">
        <x:f>E23-TODAY()</x:f>
        <x:v>-46195</x:v>
      </x:c>
      <x:c r="J23" s="52" t="str">
        <x:f>IF(H23=0,"Payée",IF(I23&lt;0,"En retard",IF(I23&lt;=7,"Urgent",IF(I23&lt;=15,"À préparer","Planifiée"))))</x:f>
        <x:v>Payée</x:v>
      </x:c>
    </x:row>
    <x:row r="24" ht="22" customHeight="1">
      <x:c r="A24" s="52" t="str"/>
      <x:c r="B24" s="52" t="str"/>
      <x:c r="C24" s="56"/>
      <x:c r="D24" s="60" t="str"/>
      <x:c r="E24" s="56" t="n">
        <x:f>C24+D24</x:f>
        <x:v>0</x:v>
      </x:c>
      <x:c r="F24" s="58"/>
      <x:c r="G24" s="58"/>
      <x:c r="H24" s="58" t="n">
        <x:f>MAX(F24-G24,0)</x:f>
        <x:v>0</x:v>
      </x:c>
      <x:c r="I24" s="62" t="n">
        <x:f>E24-TODAY()</x:f>
        <x:v>-46195</x:v>
      </x:c>
      <x:c r="J24" s="52" t="str">
        <x:f>IF(H24=0,"Payée",IF(I24&lt;0,"En retard",IF(I24&lt;=7,"Urgent",IF(I24&lt;=15,"À préparer","Planifiée"))))</x:f>
        <x:v>Payée</x:v>
      </x:c>
    </x:row>
    <x:row r="25" ht="22" customHeight="1">
      <x:c r="A25" s="52" t="str"/>
      <x:c r="B25" s="52" t="str"/>
      <x:c r="C25" s="56"/>
      <x:c r="D25" s="60" t="str"/>
      <x:c r="E25" s="56" t="n">
        <x:f>C25+D25</x:f>
        <x:v>0</x:v>
      </x:c>
      <x:c r="F25" s="58"/>
      <x:c r="G25" s="58"/>
      <x:c r="H25" s="58" t="n">
        <x:f>MAX(F25-G25,0)</x:f>
        <x:v>0</x:v>
      </x:c>
      <x:c r="I25" s="62" t="n">
        <x:f>E25-TODAY()</x:f>
        <x:v>-46195</x:v>
      </x:c>
      <x:c r="J25" s="52" t="str">
        <x:f>IF(H25=0,"Payée",IF(I25&lt;0,"En retard",IF(I25&lt;=7,"Urgent",IF(I25&lt;=15,"À préparer","Planifiée"))))</x:f>
        <x:v>Payée</x:v>
      </x:c>
    </x:row>
    <x:row r="26" ht="22" customHeight="1">
      <x:c r="A26" s="52" t="str"/>
      <x:c r="B26" s="52" t="str"/>
      <x:c r="C26" s="56"/>
      <x:c r="D26" s="60" t="str"/>
      <x:c r="E26" s="56" t="n">
        <x:f>C26+D26</x:f>
        <x:v>0</x:v>
      </x:c>
      <x:c r="F26" s="58"/>
      <x:c r="G26" s="58"/>
      <x:c r="H26" s="58" t="n">
        <x:f>MAX(F26-G26,0)</x:f>
        <x:v>0</x:v>
      </x:c>
      <x:c r="I26" s="62" t="n">
        <x:f>E26-TODAY()</x:f>
        <x:v>-46195</x:v>
      </x:c>
      <x:c r="J26" s="52" t="str">
        <x:f>IF(H26=0,"Payée",IF(I26&lt;0,"En retard",IF(I26&lt;=7,"Urgent",IF(I26&lt;=15,"À préparer","Planifiée"))))</x:f>
        <x:v>Payée</x:v>
      </x:c>
    </x:row>
    <x:row r="27" ht="22" customHeight="1">
      <x:c r="A27" s="52" t="str"/>
      <x:c r="B27" s="52" t="str"/>
      <x:c r="C27" s="56"/>
      <x:c r="D27" s="60" t="str"/>
      <x:c r="E27" s="56" t="n">
        <x:f>C27+D27</x:f>
        <x:v>0</x:v>
      </x:c>
      <x:c r="F27" s="58"/>
      <x:c r="G27" s="58"/>
      <x:c r="H27" s="58" t="n">
        <x:f>MAX(F27-G27,0)</x:f>
        <x:v>0</x:v>
      </x:c>
      <x:c r="I27" s="62" t="n">
        <x:f>E27-TODAY()</x:f>
        <x:v>-46195</x:v>
      </x:c>
      <x:c r="J27" s="52" t="str">
        <x:f>IF(H27=0,"Payée",IF(I27&lt;0,"En retard",IF(I27&lt;=7,"Urgent",IF(I27&lt;=15,"À préparer","Planifiée"))))</x:f>
        <x:v>Payée</x:v>
      </x:c>
    </x:row>
    <x:row r="28" ht="22" customHeight="1">
      <x:c r="A28" s="52" t="str"/>
      <x:c r="B28" s="52" t="str"/>
      <x:c r="C28" s="56"/>
      <x:c r="D28" s="60" t="str"/>
      <x:c r="E28" s="56" t="n">
        <x:f>C28+D28</x:f>
        <x:v>0</x:v>
      </x:c>
      <x:c r="F28" s="58"/>
      <x:c r="G28" s="58"/>
      <x:c r="H28" s="58" t="n">
        <x:f>MAX(F28-G28,0)</x:f>
        <x:v>0</x:v>
      </x:c>
      <x:c r="I28" s="62" t="n">
        <x:f>E28-TODAY()</x:f>
        <x:v>-46195</x:v>
      </x:c>
      <x:c r="J28" s="52" t="str">
        <x:f>IF(H28=0,"Payée",IF(I28&lt;0,"En retard",IF(I28&lt;=7,"Urgent",IF(I28&lt;=15,"À préparer","Planifiée"))))</x:f>
        <x:v>Payée</x:v>
      </x:c>
    </x:row>
    <x:row r="30" ht="32" customHeight="1">
      <x:c r="A30" s="108" t="str">
        <x:v>Mode d’emploi : saisissez le fournisseur, la facture, la date, le délai, le montant TTC et le montant réglé. L’échéance, le reste à payer, les jours restants et le statut se calculent automatiquement.</x:v>
      </x:c>
      <x:c r="B30" s="108"/>
      <x:c r="C30" s="108"/>
      <x:c r="D30" s="108"/>
      <x:c r="E30" s="108"/>
      <x:c r="F30" s="108"/>
      <x:c r="G30" s="108"/>
      <x:c r="H30" s="108"/>
      <x:c r="I30" s="108"/>
      <x:c r="J30" s="108"/>
    </x:row>
  </x:sheetData>
  <x:mergeCells>
    <x:mergeCell ref="A1:J1"/>
    <x:mergeCell ref="A2:J2"/>
    <x:mergeCell ref="G4:J4"/>
    <x:mergeCell ref="A30:J30"/>
  </x:mergeCells>
  <x:conditionalFormatting sqref="J9:J28">
    <x:cfRule type="expression" dxfId="0" priority="1">
      <x:formula>J9="En retard"</x:formula>
    </x:cfRule>
    <x:cfRule type="expression" dxfId="1" priority="2">
      <x:formula>J9="Urgent"</x:formula>
    </x:cfRule>
    <x:cfRule type="expression" dxfId="2" priority="3">
      <x:formula>J9="À préparer"</x:formula>
    </x:cfRule>
    <x:cfRule type="expression" dxfId="3" priority="4">
      <x:formula>J9="Planifiée"</x:formula>
    </x:cfRule>
    <x:cfRule type="expression" dxfId="4" priority="5">
      <x:formula>J9="Payée"</x:formula>
    </x:cfRule>
  </x:conditionalFormatting>
  <x:conditionalFormatting sqref="H9:H28">
    <x:cfRule type="dataBar" priority="6">
      <x:dataBar>
        <x:cfvo type="min"/>
        <x:cfvo type="max"/>
        <x:color rgb="FF2563EB"/>
      </x:dataBar>
      <x:extLst>
        <x:ext xmlns:x14="http://schemas.microsoft.com/office/spreadsheetml/2009/9/main" uri="{B025F937-C7B1-47D3-B67F-A62EFF666E3E}">
          <x14:id>{2804F75B-9762-B2E9-06F8-431BA2BC1E53}</x14:id>
        </x:ext>
      </x:extLst>
    </x:cfRule>
  </x:conditionalFormatting>
  <x:dataValidations count="1">
    <x:dataValidation type="list" sqref="D9:D28">
      <x:formula1>"15,30,45,60,90"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00153c82a1f45f6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6" id="{2804F75B-9762-B2E9-06F8-431BA2BC1E53}">
            <x14:dataBar gradient="1">
              <x14:cfvo type="min"/>
              <x14:cfvo type="max"/>
              <x14:fillColor rgb="FF2563EB"/>
            </x14:dataBar>
          </x14:cfRule>
          <xm:sqref>H9:H28</xm:sqref>
        </x14:conditionalFormatting>
      </x14:conditionalFormattings>
    </x:ext>
  </x:extLst>
</x:worksheet>
</file>