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stimation_OnePage" sheetId="1" state="visible" r:id="rId1"/>
  </sheets>
  <definedNames>
    <definedName name="_xlnm.Print_Titles" localSheetId="0">'Estimation_OnePage'!1:9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00"/>
  </numFmts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sz val="12"/>
    </font>
    <font>
      <b val="1"/>
    </font>
    <font>
      <sz val="11"/>
    </font>
  </fonts>
  <fills count="7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F2F2F2"/>
      </patternFill>
    </fill>
    <fill>
      <patternFill patternType="solid">
        <fgColor rgb="00D9E1F2"/>
      </patternFill>
    </fill>
    <fill>
      <patternFill patternType="solid">
        <fgColor rgb="00FFF2CC"/>
      </patternFill>
    </fill>
    <fill>
      <patternFill patternType="solid">
        <fgColor rgb="00E2F0D9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4" borderId="1" applyAlignment="1" pivotButton="0" quotePrefix="0" xfId="0">
      <alignment horizontal="left" vertical="center" wrapText="1"/>
    </xf>
    <xf numFmtId="0" fontId="2" fillId="3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left" vertical="center" wrapText="1"/>
    </xf>
    <xf numFmtId="3" fontId="0" fillId="5" borderId="1" applyAlignment="1" pivotButton="0" quotePrefix="0" xfId="0">
      <alignment horizontal="center" vertical="center"/>
    </xf>
    <xf numFmtId="0" fontId="3" fillId="3" borderId="1" applyAlignment="1" pivotButton="0" quotePrefix="0" xfId="0">
      <alignment horizontal="left" vertical="center" wrapText="1"/>
    </xf>
    <xf numFmtId="0" fontId="0" fillId="3" borderId="1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left" vertical="center" wrapText="1"/>
    </xf>
    <xf numFmtId="0" fontId="4" fillId="6" borderId="1" applyAlignment="1" pivotButton="0" quotePrefix="0" xfId="0">
      <alignment horizontal="left" vertical="center" wrapText="1"/>
    </xf>
    <xf numFmtId="1" fontId="4" fillId="6" borderId="1" applyAlignment="1" pivotButton="0" quotePrefix="0" xfId="0">
      <alignment horizontal="left" vertical="center" wrapText="1"/>
    </xf>
    <xf numFmtId="1" fontId="0" fillId="6" borderId="1" applyAlignment="1" pivotButton="0" quotePrefix="0" xfId="0">
      <alignment horizontal="center" vertical="center"/>
    </xf>
    <xf numFmtId="0" fontId="0" fillId="4" borderId="1" applyAlignment="1" pivotButton="0" quotePrefix="0" xfId="0">
      <alignment horizontal="left" vertical="center" wrapText="1"/>
    </xf>
    <xf numFmtId="0" fontId="0" fillId="6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/>
    </xf>
    <xf numFmtId="3" fontId="0" fillId="6" borderId="1" applyAlignment="1" pivotButton="0" quotePrefix="0" xfId="0">
      <alignment horizontal="center" vertical="center"/>
    </xf>
    <xf numFmtId="2" fontId="0" fillId="6" borderId="1" applyAlignment="1" pivotButton="0" quotePrefix="0" xfId="0">
      <alignment horizontal="center" vertical="center"/>
    </xf>
    <xf numFmtId="164" fontId="0" fillId="5" borderId="1" applyAlignment="1" pivotButton="0" quotePrefix="0" xfId="0">
      <alignment horizontal="center" vertical="center"/>
    </xf>
    <xf numFmtId="2" fontId="0" fillId="5" borderId="1" applyAlignment="1" pivotButton="0" quotePrefix="0" xfId="0">
      <alignment horizontal="center" vertical="center"/>
    </xf>
    <xf numFmtId="10" fontId="0" fillId="5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style val="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Comparaison des scénarios d’estimation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'Estimation_OnePage'!$B$53:$B$55</f>
            </numRef>
          </cat>
          <val>
            <numRef>
              <f>'Estimation_OnePage'!$D$53:$D$55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Scénarios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Valeur totale (€)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19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F60"/>
  <sheetViews>
    <sheetView workbookViewId="0">
      <pane xSplit="1" ySplit="9" topLeftCell="B10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" customWidth="1" min="1" max="1"/>
    <col width="30" customWidth="1" min="2" max="2"/>
    <col width="22" customWidth="1" min="3" max="3"/>
    <col width="22" customWidth="1" min="4" max="4"/>
    <col width="26" customWidth="1" min="5" max="5"/>
    <col width="26" customWidth="1" min="6" max="6"/>
  </cols>
  <sheetData>
    <row r="1">
      <c r="B1" s="1" t="inlineStr">
        <is>
          <t>FICHE D’ESTIMATION IMMOBILIÈRE – ONE PAGE (EXEMPLE PRÉ-REMPLI)</t>
        </is>
      </c>
    </row>
    <row r="3">
      <c r="B3" s="2" t="inlineStr">
        <is>
          <t>1. Synthèse de l’estimation</t>
        </is>
      </c>
      <c r="E3" s="3" t="inlineStr">
        <is>
          <t>Légende</t>
        </is>
      </c>
    </row>
    <row r="4">
      <c r="B4" s="4" t="inlineStr">
        <is>
          <t>Valeur estimée centrale (€)</t>
        </is>
      </c>
      <c r="C4" s="5">
        <f>D54</f>
        <v/>
      </c>
      <c r="E4" s="6" t="inlineStr">
        <is>
          <t>Zones vertes</t>
        </is>
      </c>
      <c r="F4" s="7" t="inlineStr">
        <is>
          <t>Données à saisir / adapter</t>
        </is>
      </c>
    </row>
    <row r="5">
      <c r="B5" s="4" t="inlineStr">
        <is>
          <t>Estimation basse – scénario conservateur (€)</t>
        </is>
      </c>
      <c r="C5" s="5">
        <f>D53</f>
        <v/>
      </c>
      <c r="E5" s="6" t="inlineStr">
        <is>
          <t>Zones jaunes</t>
        </is>
      </c>
      <c r="F5" s="7" t="inlineStr">
        <is>
          <t>Résultats calculés automatiquement</t>
        </is>
      </c>
    </row>
    <row r="6">
      <c r="B6" s="4" t="inlineStr">
        <is>
          <t>Estimation haute – scénario optimiste (€)</t>
        </is>
      </c>
      <c r="C6" s="5">
        <f>D55</f>
        <v/>
      </c>
      <c r="E6" s="6" t="inlineStr">
        <is>
          <t>Zones bleues</t>
        </is>
      </c>
      <c r="F6" s="7" t="inlineStr">
        <is>
          <t>Titres et structure de la fiche</t>
        </is>
      </c>
    </row>
    <row r="7">
      <c r="B7" s="4" t="inlineStr">
        <is>
          <t>Prix indicatif par m² – scénario central (€ / m²)</t>
        </is>
      </c>
      <c r="C7" s="5">
        <f>E54</f>
        <v/>
      </c>
    </row>
    <row r="9">
      <c r="B9" s="2" t="inlineStr">
        <is>
          <t>2. Identification du bien</t>
        </is>
      </c>
    </row>
    <row r="10">
      <c r="B10" s="8" t="inlineStr">
        <is>
          <t>Type de bien (appartement, maison, local…)</t>
        </is>
      </c>
      <c r="C10" s="9" t="inlineStr">
        <is>
          <t>Appartement T3 – résidence récente</t>
        </is>
      </c>
    </row>
    <row r="11">
      <c r="B11" s="8" t="inlineStr">
        <is>
          <t>Adresse du bien</t>
        </is>
      </c>
      <c r="C11" s="9" t="inlineStr">
        <is>
          <t>12, rue des Tilleuls</t>
        </is>
      </c>
    </row>
    <row r="12">
      <c r="B12" s="8" t="inlineStr">
        <is>
          <t>Ville / Code postal</t>
        </is>
      </c>
      <c r="C12" s="9" t="inlineStr">
        <is>
          <t>69003 Lyon</t>
        </is>
      </c>
    </row>
    <row r="13">
      <c r="B13" s="8" t="inlineStr">
        <is>
          <t>Surface habitable (m²)</t>
        </is>
      </c>
      <c r="C13" s="10" t="n">
        <v>72</v>
      </c>
    </row>
    <row r="14">
      <c r="B14" s="8" t="inlineStr">
        <is>
          <t>Nombre de pièces principales</t>
        </is>
      </c>
      <c r="C14" s="10" t="n">
        <v>3</v>
      </c>
    </row>
    <row r="15">
      <c r="B15" s="8" t="inlineStr">
        <is>
          <t>Étage / Ascenseur</t>
        </is>
      </c>
      <c r="C15" s="9" t="inlineStr">
        <is>
          <t>4e étage avec ascenseur</t>
        </is>
      </c>
    </row>
    <row r="16">
      <c r="B16" s="8" t="inlineStr">
        <is>
          <t>Année de construction (approx.)</t>
        </is>
      </c>
      <c r="C16" s="9" t="n">
        <v>2012</v>
      </c>
    </row>
    <row r="17">
      <c r="B17" s="8" t="inlineStr">
        <is>
          <t>État général (neuf, bon, à rénover…)</t>
        </is>
      </c>
      <c r="C17" s="9" t="inlineStr">
        <is>
          <t>Bon état général (rafraîchissement léger)</t>
        </is>
      </c>
    </row>
    <row r="18">
      <c r="B18" s="8" t="inlineStr">
        <is>
          <t>Extérieur (balcon, terrasse, jardin…)</t>
        </is>
      </c>
      <c r="C18" s="9" t="inlineStr">
        <is>
          <t>Balcon 8 m² – exposition Sud</t>
        </is>
      </c>
    </row>
    <row r="19">
      <c r="B19" s="8" t="inlineStr">
        <is>
          <t>Stationnement (box, garage, parking…)</t>
        </is>
      </c>
      <c r="C19" s="9" t="inlineStr">
        <is>
          <t>Box fermé en sous-sol</t>
        </is>
      </c>
    </row>
    <row r="20">
      <c r="B20" s="8" t="inlineStr">
        <is>
          <t>Classe énergétique (DPE)</t>
        </is>
      </c>
      <c r="C20" s="9" t="inlineStr">
        <is>
          <t>Classe C (DPE récent)</t>
        </is>
      </c>
    </row>
    <row r="22">
      <c r="B22" s="2" t="inlineStr">
        <is>
          <t>3. Situation &amp; environnement (notation de 1 à 5)</t>
        </is>
      </c>
    </row>
    <row r="23">
      <c r="B23" s="8" t="inlineStr">
        <is>
          <t>Transports en commun / accès</t>
        </is>
      </c>
      <c r="C23" s="11" t="n">
        <v>5</v>
      </c>
      <c r="D23" s="12" t="inlineStr">
        <is>
          <t>Commentaires</t>
        </is>
      </c>
      <c r="E23" s="13" t="inlineStr">
        <is>
          <t>Métro à 5 min, tram et bus à proximité</t>
        </is>
      </c>
    </row>
    <row r="24">
      <c r="B24" s="8" t="inlineStr">
        <is>
          <t>Commerces &amp; services de proximité</t>
        </is>
      </c>
      <c r="C24" s="11" t="n">
        <v>4</v>
      </c>
      <c r="D24" s="12" t="inlineStr">
        <is>
          <t>Commentaires</t>
        </is>
      </c>
      <c r="E24" s="13" t="inlineStr">
        <is>
          <t>Nombreux commerces de quartier, supermarché à 3 min</t>
        </is>
      </c>
    </row>
    <row r="25">
      <c r="B25" s="8" t="inlineStr">
        <is>
          <t>Écoles / équipements publics</t>
        </is>
      </c>
      <c r="C25" s="11" t="n">
        <v>4</v>
      </c>
      <c r="D25" s="12" t="inlineStr">
        <is>
          <t>Commentaires</t>
        </is>
      </c>
      <c r="E25" s="13" t="inlineStr">
        <is>
          <t>Écoles et collège accessibles à pied</t>
        </is>
      </c>
    </row>
    <row r="26">
      <c r="B26" s="8" t="inlineStr">
        <is>
          <t>Calme / nuisances sonores</t>
        </is>
      </c>
      <c r="C26" s="11" t="n">
        <v>3</v>
      </c>
      <c r="D26" s="12" t="inlineStr">
        <is>
          <t>Commentaires</t>
        </is>
      </c>
      <c r="E26" s="13" t="inlineStr">
        <is>
          <t>Rue assez passante, chambres côté cour</t>
        </is>
      </c>
    </row>
    <row r="27">
      <c r="B27" s="8" t="inlineStr">
        <is>
          <t>Qualité de l’environnement immédiat</t>
        </is>
      </c>
      <c r="C27" s="11" t="n">
        <v>4</v>
      </c>
      <c r="D27" s="12" t="inlineStr">
        <is>
          <t>Commentaires</t>
        </is>
      </c>
      <c r="E27" s="13" t="inlineStr">
        <is>
          <t>Quartier résidentiel recherché</t>
        </is>
      </c>
    </row>
    <row r="30">
      <c r="B30" s="2" t="inlineStr">
        <is>
          <t>4. Biens comparables (transactions récentes ou annonces)</t>
        </is>
      </c>
    </row>
    <row r="31">
      <c r="B31" s="14" t="inlineStr">
        <is>
          <t>Bien comparable</t>
        </is>
      </c>
      <c r="C31" s="14" t="inlineStr">
        <is>
          <t>Surface (m²)</t>
        </is>
      </c>
      <c r="D31" s="14" t="inlineStr">
        <is>
          <t>Prix (€)</t>
        </is>
      </c>
      <c r="E31" s="14" t="inlineStr">
        <is>
          <t>Prix / m² (€)</t>
        </is>
      </c>
    </row>
    <row r="32">
      <c r="B32" s="13" t="inlineStr">
        <is>
          <t>T3 – même quartier, étage élevé</t>
        </is>
      </c>
      <c r="C32" s="11" t="n">
        <v>70</v>
      </c>
      <c r="D32" s="15" t="n">
        <v>295000</v>
      </c>
      <c r="E32" s="5">
        <f>IF(C32&gt;0,D32/C32,"")</f>
        <v/>
      </c>
    </row>
    <row r="33">
      <c r="B33" s="13" t="inlineStr">
        <is>
          <t>T3 – quartier adjacent, rénové</t>
        </is>
      </c>
      <c r="C33" s="11" t="n">
        <v>68</v>
      </c>
      <c r="D33" s="15" t="n">
        <v>305000</v>
      </c>
      <c r="E33" s="5">
        <f>IF(C33&gt;0,D33/C33,"")</f>
        <v/>
      </c>
    </row>
    <row r="34">
      <c r="B34" s="13" t="inlineStr">
        <is>
          <t>T2/T3 – même immeuble, étage bas</t>
        </is>
      </c>
      <c r="C34" s="11" t="n">
        <v>65</v>
      </c>
      <c r="D34" s="15" t="n">
        <v>270000</v>
      </c>
      <c r="E34" s="5">
        <f>IF(C34&gt;0,D34/C34,"")</f>
        <v/>
      </c>
    </row>
    <row r="35">
      <c r="B35" s="13" t="inlineStr">
        <is>
          <t>T3 – résidence voisine, vue dégagée</t>
        </is>
      </c>
      <c r="C35" s="11" t="n">
        <v>75</v>
      </c>
      <c r="D35" s="15" t="n">
        <v>315000</v>
      </c>
      <c r="E35" s="5">
        <f>IF(C35&gt;0,D35/C35,"")</f>
        <v/>
      </c>
    </row>
    <row r="36">
      <c r="B36" s="13" t="inlineStr">
        <is>
          <t>T3 – petite copropriété plus ancienne</t>
        </is>
      </c>
      <c r="C36" s="11" t="n">
        <v>69</v>
      </c>
      <c r="D36" s="15" t="n">
        <v>280000</v>
      </c>
      <c r="E36" s="5">
        <f>IF(C36&gt;0,D36/C36,"")</f>
        <v/>
      </c>
    </row>
    <row r="38">
      <c r="B38" s="4" t="inlineStr">
        <is>
          <t>Prix moyen au m² (comparables)</t>
        </is>
      </c>
      <c r="C38" s="5">
        <f>IF(COUNT(E32:E36)&gt;0,AVERAGE(E32:E36),"")</f>
        <v/>
      </c>
    </row>
    <row r="39">
      <c r="B39" s="12" t="inlineStr">
        <is>
          <t>Prix min. / m²</t>
        </is>
      </c>
      <c r="C39" s="5">
        <f>IF(COUNT(E32:E36)&gt;0,MIN(E32:E36),"")</f>
        <v/>
      </c>
    </row>
    <row r="40">
      <c r="B40" s="12" t="inlineStr">
        <is>
          <t>Prix max. / m²</t>
        </is>
      </c>
      <c r="C40" s="5">
        <f>IF(COUNT(E32:E36)&gt;0,MAX(E32:E36),"")</f>
        <v/>
      </c>
    </row>
    <row r="42">
      <c r="B42" s="2" t="inlineStr">
        <is>
          <t>5. Ajustements (coefficients multiplicateurs)</t>
        </is>
      </c>
    </row>
    <row r="43">
      <c r="B43" s="12" t="inlineStr">
        <is>
          <t>Qualité de l’emplacement (ex. 0,95 à 1,10)</t>
        </is>
      </c>
      <c r="C43" s="16" t="n">
        <v>1.03</v>
      </c>
    </row>
    <row r="44">
      <c r="B44" s="12" t="inlineStr">
        <is>
          <t>État général / travaux à prévoir</t>
        </is>
      </c>
      <c r="C44" s="16" t="n">
        <v>0.98</v>
      </c>
    </row>
    <row r="45">
      <c r="B45" s="12" t="inlineStr">
        <is>
          <t>Prestations &amp; confort (vue, extérieur, parking…)</t>
        </is>
      </c>
      <c r="C45" s="16" t="n">
        <v>1.02</v>
      </c>
    </row>
    <row r="46">
      <c r="B46" s="12" t="inlineStr">
        <is>
          <t>Nuisances (bruit, vis-à-vis, copropriété)</t>
        </is>
      </c>
      <c r="C46" s="16" t="n">
        <v>0.99</v>
      </c>
    </row>
    <row r="47">
      <c r="B47" s="12" t="inlineStr">
        <is>
          <t>Autre ajustement global</t>
        </is>
      </c>
      <c r="C47" s="16" t="n">
        <v>1</v>
      </c>
    </row>
    <row r="49">
      <c r="B49" s="4" t="inlineStr">
        <is>
          <t>Coefficient global d’ajustement</t>
        </is>
      </c>
      <c r="C49" s="17">
        <f>PRODUCT(C43:C47)</f>
        <v/>
      </c>
    </row>
    <row r="51">
      <c r="B51" s="2" t="inlineStr">
        <is>
          <t>6. Scénarios d’estimation</t>
        </is>
      </c>
    </row>
    <row r="52">
      <c r="B52" s="14" t="inlineStr">
        <is>
          <t>Scénario</t>
        </is>
      </c>
      <c r="C52" s="14" t="inlineStr">
        <is>
          <t>Coefficient appliqué</t>
        </is>
      </c>
      <c r="D52" s="14" t="inlineStr">
        <is>
          <t>Valeur totale (€)</t>
        </is>
      </c>
      <c r="E52" s="14" t="inlineStr">
        <is>
          <t>Prix / m² (€)</t>
        </is>
      </c>
    </row>
    <row r="53">
      <c r="B53" s="12" t="inlineStr">
        <is>
          <t>Conservateur</t>
        </is>
      </c>
      <c r="C53" s="17">
        <f>C49*0.95</f>
        <v/>
      </c>
      <c r="D53" s="5">
        <f>IF(AND(C13&gt;0,C38&gt;0),C13*C38*C53,"")</f>
        <v/>
      </c>
      <c r="E53" s="5">
        <f>IF(C13&gt;0,D53/C13,"")</f>
        <v/>
      </c>
    </row>
    <row r="54">
      <c r="B54" s="12" t="inlineStr">
        <is>
          <t>Central</t>
        </is>
      </c>
      <c r="C54" s="17">
        <f>C49</f>
        <v/>
      </c>
      <c r="D54" s="5">
        <f>IF(AND(C13&gt;0,C38&gt;0),C13*C38*C54,"")</f>
        <v/>
      </c>
      <c r="E54" s="5">
        <f>IF(C13&gt;0,D54/C13,"")</f>
        <v/>
      </c>
    </row>
    <row r="55">
      <c r="B55" s="12" t="inlineStr">
        <is>
          <t>Optimiste</t>
        </is>
      </c>
      <c r="C55" s="17">
        <f>C49*1.05</f>
        <v/>
      </c>
      <c r="D55" s="5">
        <f>IF(AND(C13&gt;0,C38&gt;0),C13*C38*C55,"")</f>
        <v/>
      </c>
      <c r="E55" s="5">
        <f>IF(C13&gt;0,D55/C13,"")</f>
        <v/>
      </c>
    </row>
    <row r="57">
      <c r="B57" s="2" t="inlineStr">
        <is>
          <t>7. Ratios de positionnement du bien</t>
        </is>
      </c>
    </row>
    <row r="58">
      <c r="B58" s="12" t="inlineStr">
        <is>
          <t>Ratio prix/m² central / prix moyen des comparables</t>
        </is>
      </c>
      <c r="C58" s="18">
        <f>IF(AND(E54&gt;0,C38&gt;0),E54/C38,"")</f>
        <v/>
      </c>
    </row>
    <row r="59">
      <c r="B59" s="12" t="inlineStr">
        <is>
          <t>Surcote / décote par rapport à la moyenne</t>
        </is>
      </c>
      <c r="C59" s="19">
        <f>IF(C58&gt;0,C58-1,"")</f>
        <v/>
      </c>
    </row>
    <row r="60">
      <c r="B60" s="12" t="inlineStr">
        <is>
          <t>Ratio prix/m² central / prix max. des comparables</t>
        </is>
      </c>
      <c r="C60" s="18">
        <f>IF(AND(E54&gt;0,C40&gt;0),E54/C40,"")</f>
        <v/>
      </c>
    </row>
  </sheetData>
  <mergeCells count="8">
    <mergeCell ref="B1:F1"/>
    <mergeCell ref="B3:D3"/>
    <mergeCell ref="B9:D9"/>
    <mergeCell ref="B22:D22"/>
    <mergeCell ref="B30:E30"/>
    <mergeCell ref="B42:D42"/>
    <mergeCell ref="B51:E51"/>
    <mergeCell ref="B57:E57"/>
  </mergeCells>
  <pageMargins left="0.75" right="0.75" top="1" bottom="1" header="0.5" footer="0.5"/>
  <pageSetup fitToHeight="1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2025-12-11T01:29:22Z</dcterms:created>
  <dcterms:modified xmlns:dcterms="http://purl.org/dc/terms/" xmlns:xsi="http://www.w3.org/2001/XMLSchema-instance" xsi:type="dcterms:W3CDTF">2025-12-11T01:29:22Z</dcterms:modified>
</cp:coreProperties>
</file>