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fc1bd19dff48a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Inventaire one page" sheetId="1" r:id="R674ea220b24a450d"/>
    <x:sheet xmlns:r="http://schemas.openxmlformats.org/officeDocument/2006/relationships" name="Listes" sheetId="2" r:id="Rd6f8820955a0406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#,##0 &quot;€&quot;"/>
    <x:numFmt numFmtId="202" formatCode="+#,##0;-#,##0;0"/>
    <x:numFmt numFmtId="203" formatCode="0%"/>
    <x:numFmt numFmtId="204" formatCode="0"/>
    <x:numFmt numFmtId="205" formatCode="+0;-0;0"/>
  </x:numFmts>
  <x:fonts count="9">
    <x:font>
      <x:sz val="11"/>
      <x:name val="Carlito"/>
    </x:font>
    <x:font>
      <x:b/>
      <x:sz val="18"/>
      <x:color rgb="FFFFFF"/>
      <x:name val="Carlito"/>
    </x:font>
    <x:font>
      <x:i/>
      <x:sz val="11"/>
      <x:color rgb="374151"/>
      <x:name val="Carlito"/>
    </x:font>
    <x:font>
      <x:b/>
      <x:sz val="11"/>
      <x:color rgb="334155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b/>
      <x:sz val="11"/>
      <x:color rgb="92400E"/>
      <x:name val="Carlito"/>
    </x:font>
    <x:font>
      <x:b/>
      <x:sz val="10"/>
      <x:color rgb="FFFFFF"/>
      <x:name val="Carlito"/>
    </x:font>
    <x:font>
      <x:sz val="9"/>
      <x:color rgb="111827"/>
      <x:name val="Carlito"/>
    </x:font>
  </x:fonts>
  <x:fills count="16">
    <x:fill>
      <x:patternFill patternType="none"/>
    </x:fill>
    <x:fill>
      <x:patternFill patternType="gray125"/>
    </x:fill>
    <x:fill>
      <x:patternFill patternType="solid">
        <x:fgColor rgb="1F2937"/>
      </x:patternFill>
    </x:fill>
    <x:fill>
      <x:patternFill patternType="solid">
        <x:fgColor rgb="E5E7EB"/>
      </x:patternFill>
    </x:fill>
    <x:fill>
      <x:patternFill patternType="solid">
        <x:fgColor rgb="F8FAFC"/>
      </x:patternFill>
    </x:fill>
    <x:fill>
      <x:patternFill patternType="solid">
        <x:fgColor rgb="2563EB"/>
      </x:patternFill>
    </x:fill>
    <x:fill>
      <x:patternFill patternType="solid">
        <x:fgColor rgb="16A34A"/>
      </x:patternFill>
    </x:fill>
    <x:fill>
      <x:patternFill patternType="solid">
        <x:fgColor rgb="F97316"/>
      </x:patternFill>
    </x:fill>
    <x:fill>
      <x:patternFill patternType="solid">
        <x:fgColor rgb="DC2626"/>
      </x:patternFill>
    </x:fill>
    <x:fill>
      <x:patternFill patternType="solid">
        <x:fgColor rgb="7C3AED"/>
      </x:patternFill>
    </x:fill>
    <x:fill>
      <x:patternFill patternType="solid">
        <x:fgColor rgb="0F766E"/>
      </x:patternFill>
    </x:fill>
    <x:fill>
      <x:patternFill patternType="solid">
        <x:fgColor rgb="0891B2"/>
      </x:patternFill>
    </x:fill>
    <x:fill>
      <x:patternFill patternType="solid">
        <x:fgColor rgb="FEF3C7"/>
      </x:patternFill>
    </x:fill>
    <x:fill>
      <x:patternFill patternType="solid">
        <x:fgColor rgb="334155"/>
      </x:patternFill>
    </x:fill>
    <x:fill>
      <x:patternFill patternType="solid">
        <x:fgColor rgb="FFFFFF"/>
      </x:patternFill>
    </x:fill>
    <x:fill>
      <x:patternFill patternType="solid">
        <x:fgColor rgb="111827"/>
      </x:patternFill>
    </x:fill>
  </x:fills>
  <x:borders count="22">
    <x:border/>
    <x:border/>
    <x:border>
      <x:bottom>
        <x:color rgb="CBD5E1"/>
      </x:bottom>
    </x:border>
    <x:border>
      <x:bottom>
        <x:color rgb="CBD5E1"/>
      </x:bottom>
    </x:border>
    <x:border>
      <x:right>
        <x:color rgb="E5E7EB"/>
      </x:right>
      <x:bottom>
        <x:color rgb="E5E7EB"/>
      </x:bottom>
    </x:border>
    <x:border>
      <x:left>
        <x:color rgb="E5E7EB"/>
      </x:left>
      <x:right>
        <x:color rgb="E5E7EB"/>
      </x:right>
      <x:bottom>
        <x:color rgb="E5E7EB"/>
      </x:bottom>
    </x:border>
    <x:border>
      <x:left>
        <x:color rgb="E5E7EB"/>
      </x:left>
      <x:bottom>
        <x:color rgb="E5E7EB"/>
      </x:bottom>
    </x:border>
    <x:border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top>
        <x:color rgb="E5E7EB"/>
      </x:top>
      <x:bottom>
        <x:color rgb="E5E7EB"/>
      </x:bottom>
    </x:border>
    <x:border>
      <x:right>
        <x:color rgb="E5E7EB"/>
      </x:right>
      <x:top>
        <x:color rgb="E5E7EB"/>
      </x:top>
    </x:border>
    <x:border>
      <x:left>
        <x:color rgb="E5E7EB"/>
      </x:left>
      <x:right>
        <x:color rgb="E5E7EB"/>
      </x:right>
      <x:top>
        <x:color rgb="E5E7EB"/>
      </x:top>
    </x:border>
    <x:border>
      <x:left>
        <x:color rgb="E5E7EB"/>
      </x:left>
      <x:top>
        <x:color rgb="E5E7EB"/>
      </x:top>
    </x:border>
    <x:border>
      <x:right>
        <x:color rgb="E5E7EB"/>
      </x:right>
      <x:bottom>
        <x:color rgb="E5E7EB"/>
      </x:bottom>
    </x:border>
    <x:border>
      <x:left>
        <x:color rgb="E5E7EB"/>
      </x:left>
      <x:right>
        <x:color rgb="E5E7EB"/>
      </x:right>
      <x:bottom>
        <x:color rgb="E5E7EB"/>
      </x:bottom>
    </x:border>
    <x:border>
      <x:left>
        <x:color rgb="E5E7EB"/>
      </x:left>
      <x:bottom>
        <x:color rgb="E5E7EB"/>
      </x:bottom>
    </x:border>
    <x:border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top>
        <x:color rgb="E5E7EB"/>
      </x:top>
      <x:bottom>
        <x:color rgb="E5E7EB"/>
      </x:bottom>
    </x:border>
    <x:border>
      <x:right>
        <x:color rgb="E5E7EB"/>
      </x:right>
      <x:top>
        <x:color rgb="E5E7EB"/>
      </x:top>
    </x:border>
    <x:border>
      <x:left>
        <x:color rgb="E5E7EB"/>
      </x:left>
      <x:right>
        <x:color rgb="E5E7EB"/>
      </x:right>
      <x:top>
        <x:color rgb="E5E7EB"/>
      </x:top>
    </x:border>
    <x:border>
      <x:left>
        <x:color rgb="E5E7EB"/>
      </x:left>
      <x:top>
        <x:color rgb="E5E7EB"/>
      </x:top>
    </x:border>
  </x:borders>
  <x:cellStyleXfs count="1">
    <x:xf numFmtId="0" fontId="0" fillId="0" borderId="0"/>
  </x:cellStyleXfs>
  <x:cellXfs count="22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2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3" xfId="0" applyNumberFormat="1" applyFont="1" applyFill="1" applyBorder="1"/>
    <x:xf numFmtId="200" fontId="3" fillId="4" borderId="2" xfId="0" applyNumberFormat="1" applyFont="1" applyFill="1" applyBorder="1"/>
    <x:xf numFmtId="200" fontId="3" fillId="4" borderId="3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horizontal="center"/>
    </x:xf>
    <x:xf numFmtId="0" fontId="4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horizontal="center"/>
    </x:xf>
    <x:xf numFmtId="0" fontId="4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4" fillId="11" borderId="0" xfId="0" applyNumberFormat="1" applyFont="1" applyFill="1" applyBorder="1"/>
    <x:xf numFmtId="0" fontId="4" fillId="11" borderId="0" xfId="0" applyNumberFormat="1" applyFont="1" applyFill="1" applyBorder="1" applyAlignment="1">
      <x:alignment horizontal="center"/>
    </x:xf>
    <x:xf numFmtId="0" fontId="4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4" fillId="11" borderId="1" xfId="0" applyNumberFormat="1" applyFont="1" applyFill="1" applyBorder="1"/>
    <x:xf numFmtId="0" fontId="4" fillId="11" borderId="1" xfId="0" applyNumberFormat="1" applyFont="1" applyFill="1" applyBorder="1" applyAlignment="1">
      <x:alignment horizontal="center"/>
    </x:xf>
    <x:xf numFmtId="0" fontId="4" fillId="11" borderId="1" xfId="0" applyNumberFormat="1" applyFont="1" applyFill="1" applyBorder="1" applyAlignment="1">
      <x:alignment horizontal="center" vertic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5" fillId="11" borderId="0" xfId="0" applyNumberFormat="1" applyFont="1" applyFill="1" applyBorder="1" applyAlignment="1">
      <x:alignment horizontal="center" vertical="center"/>
    </x:xf>
    <x:xf numFmtId="0" fontId="5" fillId="5" borderId="1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5" fillId="7" borderId="1" xfId="0" applyNumberFormat="1" applyFont="1" applyFill="1" applyBorder="1" applyAlignment="1">
      <x:alignment horizontal="center" vertic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5" fillId="10" borderId="1" xfId="0" applyNumberFormat="1" applyFont="1" applyFill="1" applyBorder="1" applyAlignment="1">
      <x:alignment horizontal="center" vertical="center"/>
    </x:xf>
    <x:xf numFmtId="0" fontId="5" fillId="11" borderId="1" xfId="0" applyNumberFormat="1" applyFont="1" applyFill="1" applyBorder="1" applyAlignment="1">
      <x:alignment horizontal="center" vertical="center"/>
    </x:xf>
    <x:xf numFmtId="201" fontId="5" fillId="6" borderId="0" xfId="0" applyNumberFormat="1" applyFont="1" applyFill="1" applyBorder="1" applyAlignment="1">
      <x:alignment horizontal="center" vertical="center"/>
    </x:xf>
    <x:xf numFmtId="201" fontId="5" fillId="6" borderId="1" xfId="0" applyNumberFormat="1" applyFont="1" applyFill="1" applyBorder="1" applyAlignment="1">
      <x:alignment horizontal="center" vertical="center"/>
    </x:xf>
    <x:xf numFmtId="202" fontId="5" fillId="10" borderId="0" xfId="0" applyNumberFormat="1" applyFont="1" applyFill="1" applyBorder="1" applyAlignment="1">
      <x:alignment horizontal="center" vertical="center"/>
    </x:xf>
    <x:xf numFmtId="202" fontId="5" fillId="10" borderId="1" xfId="0" applyNumberFormat="1" applyFont="1" applyFill="1" applyBorder="1" applyAlignment="1">
      <x:alignment horizontal="center" vertical="center"/>
    </x:xf>
    <x:xf numFmtId="203" fontId="5" fillId="11" borderId="0" xfId="0" applyNumberFormat="1" applyFont="1" applyFill="1" applyBorder="1" applyAlignment="1">
      <x:alignment horizontal="center" vertical="center"/>
    </x:xf>
    <x:xf numFmtId="203" fontId="5" fillId="11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7" fillId="13" borderId="0" xfId="0" applyNumberFormat="1" applyFont="1" applyFill="1" applyBorder="1"/>
    <x:xf numFmtId="0" fontId="7" fillId="13" borderId="0" xfId="0" applyNumberFormat="1" applyFont="1" applyFill="1" applyBorder="1" applyAlignment="1">
      <x:alignment wrapText="1"/>
    </x:xf>
    <x:xf numFmtId="0" fontId="7" fillId="13" borderId="0" xfId="0" applyNumberFormat="1" applyFont="1" applyFill="1" applyBorder="1" applyAlignment="1">
      <x:alignment horizontal="center" wrapText="1"/>
    </x:xf>
    <x:xf numFmtId="0" fontId="7" fillId="13" borderId="0" xfId="0" applyNumberFormat="1" applyFont="1" applyFill="1" applyBorder="1" applyAlignment="1">
      <x:alignment horizontal="center" vertical="center" wrapText="1"/>
    </x:xf>
    <x:xf numFmtId="0" fontId="0" fillId="13" borderId="1" xfId="0" applyNumberFormat="1" applyFont="1" applyFill="1" applyBorder="1"/>
    <x:xf numFmtId="0" fontId="7" fillId="13" borderId="1" xfId="0" applyNumberFormat="1" applyFont="1" applyFill="1" applyBorder="1"/>
    <x:xf numFmtId="0" fontId="7" fillId="13" borderId="1" xfId="0" applyNumberFormat="1" applyFont="1" applyFill="1" applyBorder="1" applyAlignment="1">
      <x:alignment wrapText="1"/>
    </x:xf>
    <x:xf numFmtId="0" fontId="7" fillId="13" borderId="1" xfId="0" applyNumberFormat="1" applyFont="1" applyFill="1" applyBorder="1" applyAlignment="1">
      <x:alignment horizontal="center" wrapText="1"/>
    </x:xf>
    <x:xf numFmtId="0" fontId="7" fillId="13" borderId="1" xfId="0" applyNumberFormat="1" applyFont="1" applyFill="1" applyBorder="1" applyAlignment="1">
      <x:alignment horizontal="center" vertical="center" wrapText="1"/>
    </x:xf>
    <x:xf numFmtId="0" fontId="0" fillId="14" borderId="0" xfId="0" applyNumberFormat="1" applyFont="1" applyFill="1" applyBorder="1"/>
    <x:xf numFmtId="0" fontId="8" fillId="14" borderId="0" xfId="0" applyNumberFormat="1" applyFont="1" applyFill="1" applyBorder="1"/>
    <x:xf numFmtId="0" fontId="8" fillId="14" borderId="4" xfId="0" applyNumberFormat="1" applyFont="1" applyFill="1" applyBorder="1"/>
    <x:xf numFmtId="0" fontId="8" fillId="14" borderId="5" xfId="0" applyNumberFormat="1" applyFont="1" applyFill="1" applyBorder="1"/>
    <x:xf numFmtId="0" fontId="8" fillId="14" borderId="6" xfId="0" applyNumberFormat="1" applyFont="1" applyFill="1" applyBorder="1"/>
    <x:xf numFmtId="0" fontId="8" fillId="14" borderId="7" xfId="0" applyNumberFormat="1" applyFont="1" applyFill="1" applyBorder="1"/>
    <x:xf numFmtId="0" fontId="8" fillId="14" borderId="8" xfId="0" applyNumberFormat="1" applyFont="1" applyFill="1" applyBorder="1"/>
    <x:xf numFmtId="0" fontId="8" fillId="14" borderId="9" xfId="0" applyNumberFormat="1" applyFont="1" applyFill="1" applyBorder="1"/>
    <x:xf numFmtId="0" fontId="8" fillId="14" borderId="10" xfId="0" applyNumberFormat="1" applyFont="1" applyFill="1" applyBorder="1"/>
    <x:xf numFmtId="0" fontId="8" fillId="14" borderId="11" xfId="0" applyNumberFormat="1" applyFont="1" applyFill="1" applyBorder="1"/>
    <x:xf numFmtId="0" fontId="8" fillId="14" borderId="12" xfId="0" applyNumberFormat="1" applyFont="1" applyFill="1" applyBorder="1"/>
    <x:xf numFmtId="0" fontId="8" fillId="14" borderId="4" xfId="0" applyNumberFormat="1" applyFont="1" applyFill="1" applyBorder="1" applyAlignment="1">
      <x:alignment wrapText="1"/>
    </x:xf>
    <x:xf numFmtId="0" fontId="8" fillId="14" borderId="5" xfId="0" applyNumberFormat="1" applyFont="1" applyFill="1" applyBorder="1" applyAlignment="1">
      <x:alignment wrapText="1"/>
    </x:xf>
    <x:xf numFmtId="0" fontId="8" fillId="14" borderId="6" xfId="0" applyNumberFormat="1" applyFont="1" applyFill="1" applyBorder="1" applyAlignment="1">
      <x:alignment wrapText="1"/>
    </x:xf>
    <x:xf numFmtId="0" fontId="8" fillId="14" borderId="7" xfId="0" applyNumberFormat="1" applyFont="1" applyFill="1" applyBorder="1" applyAlignment="1">
      <x:alignment wrapText="1"/>
    </x:xf>
    <x:xf numFmtId="0" fontId="8" fillId="14" borderId="8" xfId="0" applyNumberFormat="1" applyFont="1" applyFill="1" applyBorder="1" applyAlignment="1">
      <x:alignment wrapText="1"/>
    </x:xf>
    <x:xf numFmtId="0" fontId="8" fillId="14" borderId="9" xfId="0" applyNumberFormat="1" applyFont="1" applyFill="1" applyBorder="1" applyAlignment="1">
      <x:alignment wrapText="1"/>
    </x:xf>
    <x:xf numFmtId="0" fontId="8" fillId="14" borderId="10" xfId="0" applyNumberFormat="1" applyFont="1" applyFill="1" applyBorder="1" applyAlignment="1">
      <x:alignment wrapText="1"/>
    </x:xf>
    <x:xf numFmtId="0" fontId="8" fillId="14" borderId="11" xfId="0" applyNumberFormat="1" applyFont="1" applyFill="1" applyBorder="1" applyAlignment="1">
      <x:alignment wrapText="1"/>
    </x:xf>
    <x:xf numFmtId="0" fontId="8" fillId="14" borderId="12" xfId="0" applyNumberFormat="1" applyFont="1" applyFill="1" applyBorder="1" applyAlignment="1">
      <x:alignment wrapText="1"/>
    </x:xf>
    <x:xf numFmtId="0" fontId="8" fillId="14" borderId="4" xfId="0" applyNumberFormat="1" applyFont="1" applyFill="1" applyBorder="1" applyAlignment="1">
      <x:alignment vertical="center" wrapText="1"/>
    </x:xf>
    <x:xf numFmtId="0" fontId="8" fillId="14" borderId="5" xfId="0" applyNumberFormat="1" applyFont="1" applyFill="1" applyBorder="1" applyAlignment="1">
      <x:alignment vertical="center" wrapText="1"/>
    </x:xf>
    <x:xf numFmtId="0" fontId="8" fillId="14" borderId="6" xfId="0" applyNumberFormat="1" applyFont="1" applyFill="1" applyBorder="1" applyAlignment="1">
      <x:alignment vertical="center" wrapText="1"/>
    </x:xf>
    <x:xf numFmtId="0" fontId="8" fillId="14" borderId="7" xfId="0" applyNumberFormat="1" applyFont="1" applyFill="1" applyBorder="1" applyAlignment="1">
      <x:alignment vertical="center" wrapText="1"/>
    </x:xf>
    <x:xf numFmtId="0" fontId="8" fillId="14" borderId="8" xfId="0" applyNumberFormat="1" applyFont="1" applyFill="1" applyBorder="1" applyAlignment="1">
      <x:alignment vertical="center" wrapText="1"/>
    </x:xf>
    <x:xf numFmtId="0" fontId="8" fillId="14" borderId="9" xfId="0" applyNumberFormat="1" applyFont="1" applyFill="1" applyBorder="1" applyAlignment="1">
      <x:alignment vertical="center" wrapText="1"/>
    </x:xf>
    <x:xf numFmtId="0" fontId="8" fillId="14" borderId="10" xfId="0" applyNumberFormat="1" applyFont="1" applyFill="1" applyBorder="1" applyAlignment="1">
      <x:alignment vertical="center" wrapText="1"/>
    </x:xf>
    <x:xf numFmtId="0" fontId="8" fillId="14" borderId="11" xfId="0" applyNumberFormat="1" applyFont="1" applyFill="1" applyBorder="1" applyAlignment="1">
      <x:alignment vertical="center" wrapText="1"/>
    </x:xf>
    <x:xf numFmtId="0" fontId="8" fillId="14" borderId="12" xfId="0" applyNumberFormat="1" applyFont="1" applyFill="1" applyBorder="1" applyAlignment="1">
      <x:alignment vertical="center" wrapText="1"/>
    </x:xf>
    <x:xf numFmtId="0" fontId="0" fillId="14" borderId="1" xfId="0" applyNumberFormat="1" applyFont="1" applyFill="1" applyBorder="1"/>
    <x:xf numFmtId="0" fontId="8" fillId="14" borderId="1" xfId="0" applyNumberFormat="1" applyFont="1" applyFill="1" applyBorder="1"/>
    <x:xf numFmtId="0" fontId="8" fillId="14" borderId="13" xfId="0" applyNumberFormat="1" applyFont="1" applyFill="1" applyBorder="1"/>
    <x:xf numFmtId="0" fontId="8" fillId="14" borderId="14" xfId="0" applyNumberFormat="1" applyFont="1" applyFill="1" applyBorder="1"/>
    <x:xf numFmtId="0" fontId="8" fillId="14" borderId="15" xfId="0" applyNumberFormat="1" applyFont="1" applyFill="1" applyBorder="1"/>
    <x:xf numFmtId="0" fontId="8" fillId="14" borderId="16" xfId="0" applyNumberFormat="1" applyFont="1" applyFill="1" applyBorder="1"/>
    <x:xf numFmtId="0" fontId="8" fillId="14" borderId="17" xfId="0" applyNumberFormat="1" applyFont="1" applyFill="1" applyBorder="1"/>
    <x:xf numFmtId="0" fontId="8" fillId="14" borderId="18" xfId="0" applyNumberFormat="1" applyFont="1" applyFill="1" applyBorder="1"/>
    <x:xf numFmtId="0" fontId="8" fillId="14" borderId="19" xfId="0" applyNumberFormat="1" applyFont="1" applyFill="1" applyBorder="1"/>
    <x:xf numFmtId="0" fontId="8" fillId="14" borderId="20" xfId="0" applyNumberFormat="1" applyFont="1" applyFill="1" applyBorder="1"/>
    <x:xf numFmtId="0" fontId="8" fillId="14" borderId="21" xfId="0" applyNumberFormat="1" applyFont="1" applyFill="1" applyBorder="1"/>
    <x:xf numFmtId="0" fontId="8" fillId="14" borderId="13" xfId="0" applyNumberFormat="1" applyFont="1" applyFill="1" applyBorder="1" applyAlignment="1">
      <x:alignment wrapText="1"/>
    </x:xf>
    <x:xf numFmtId="0" fontId="8" fillId="14" borderId="14" xfId="0" applyNumberFormat="1" applyFont="1" applyFill="1" applyBorder="1" applyAlignment="1">
      <x:alignment wrapText="1"/>
    </x:xf>
    <x:xf numFmtId="0" fontId="8" fillId="14" borderId="15" xfId="0" applyNumberFormat="1" applyFont="1" applyFill="1" applyBorder="1" applyAlignment="1">
      <x:alignment wrapText="1"/>
    </x:xf>
    <x:xf numFmtId="0" fontId="8" fillId="14" borderId="16" xfId="0" applyNumberFormat="1" applyFont="1" applyFill="1" applyBorder="1" applyAlignment="1">
      <x:alignment wrapText="1"/>
    </x:xf>
    <x:xf numFmtId="0" fontId="8" fillId="14" borderId="17" xfId="0" applyNumberFormat="1" applyFont="1" applyFill="1" applyBorder="1" applyAlignment="1">
      <x:alignment wrapText="1"/>
    </x:xf>
    <x:xf numFmtId="0" fontId="8" fillId="14" borderId="18" xfId="0" applyNumberFormat="1" applyFont="1" applyFill="1" applyBorder="1" applyAlignment="1">
      <x:alignment wrapText="1"/>
    </x:xf>
    <x:xf numFmtId="0" fontId="8" fillId="14" borderId="19" xfId="0" applyNumberFormat="1" applyFont="1" applyFill="1" applyBorder="1" applyAlignment="1">
      <x:alignment wrapText="1"/>
    </x:xf>
    <x:xf numFmtId="0" fontId="8" fillId="14" borderId="20" xfId="0" applyNumberFormat="1" applyFont="1" applyFill="1" applyBorder="1" applyAlignment="1">
      <x:alignment wrapText="1"/>
    </x:xf>
    <x:xf numFmtId="0" fontId="8" fillId="14" borderId="21" xfId="0" applyNumberFormat="1" applyFont="1" applyFill="1" applyBorder="1" applyAlignment="1">
      <x:alignment wrapText="1"/>
    </x:xf>
    <x:xf numFmtId="0" fontId="8" fillId="14" borderId="13" xfId="0" applyNumberFormat="1" applyFont="1" applyFill="1" applyBorder="1" applyAlignment="1">
      <x:alignment vertical="center" wrapText="1"/>
    </x:xf>
    <x:xf numFmtId="0" fontId="8" fillId="14" borderId="14" xfId="0" applyNumberFormat="1" applyFont="1" applyFill="1" applyBorder="1" applyAlignment="1">
      <x:alignment vertical="center" wrapText="1"/>
    </x:xf>
    <x:xf numFmtId="0" fontId="8" fillId="14" borderId="15" xfId="0" applyNumberFormat="1" applyFont="1" applyFill="1" applyBorder="1" applyAlignment="1">
      <x:alignment vertical="center" wrapText="1"/>
    </x:xf>
    <x:xf numFmtId="0" fontId="8" fillId="14" borderId="16" xfId="0" applyNumberFormat="1" applyFont="1" applyFill="1" applyBorder="1" applyAlignment="1">
      <x:alignment vertical="center" wrapText="1"/>
    </x:xf>
    <x:xf numFmtId="0" fontId="8" fillId="14" borderId="17" xfId="0" applyNumberFormat="1" applyFont="1" applyFill="1" applyBorder="1" applyAlignment="1">
      <x:alignment vertical="center" wrapText="1"/>
    </x:xf>
    <x:xf numFmtId="0" fontId="8" fillId="14" borderId="18" xfId="0" applyNumberFormat="1" applyFont="1" applyFill="1" applyBorder="1" applyAlignment="1">
      <x:alignment vertical="center" wrapText="1"/>
    </x:xf>
    <x:xf numFmtId="0" fontId="8" fillId="14" borderId="19" xfId="0" applyNumberFormat="1" applyFont="1" applyFill="1" applyBorder="1" applyAlignment="1">
      <x:alignment vertical="center" wrapText="1"/>
    </x:xf>
    <x:xf numFmtId="0" fontId="8" fillId="14" borderId="20" xfId="0" applyNumberFormat="1" applyFont="1" applyFill="1" applyBorder="1" applyAlignment="1">
      <x:alignment vertical="center" wrapText="1"/>
    </x:xf>
    <x:xf numFmtId="0" fontId="8" fillId="14" borderId="21" xfId="0" applyNumberFormat="1" applyFont="1" applyFill="1" applyBorder="1" applyAlignment="1">
      <x:alignment vertical="center" wrapText="1"/>
    </x:xf>
    <x:xf numFmtId="0" fontId="8" fillId="4" borderId="7" xfId="0" applyNumberFormat="1" applyFont="1" applyFill="1" applyBorder="1" applyAlignment="1">
      <x:alignment vertical="center" wrapText="1"/>
    </x:xf>
    <x:xf numFmtId="0" fontId="8" fillId="4" borderId="8" xfId="0" applyNumberFormat="1" applyFont="1" applyFill="1" applyBorder="1" applyAlignment="1">
      <x:alignment vertical="center" wrapText="1"/>
    </x:xf>
    <x:xf numFmtId="0" fontId="8" fillId="4" borderId="9" xfId="0" applyNumberFormat="1" applyFont="1" applyFill="1" applyBorder="1" applyAlignment="1">
      <x:alignment vertical="center" wrapText="1"/>
    </x:xf>
    <x:xf numFmtId="0" fontId="8" fillId="4" borderId="16" xfId="0" applyNumberFormat="1" applyFont="1" applyFill="1" applyBorder="1" applyAlignment="1">
      <x:alignment vertical="center" wrapText="1"/>
    </x:xf>
    <x:xf numFmtId="0" fontId="8" fillId="4" borderId="17" xfId="0" applyNumberFormat="1" applyFont="1" applyFill="1" applyBorder="1" applyAlignment="1">
      <x:alignment vertical="center" wrapText="1"/>
    </x:xf>
    <x:xf numFmtId="0" fontId="8" fillId="4" borderId="18" xfId="0" applyNumberFormat="1" applyFont="1" applyFill="1" applyBorder="1" applyAlignment="1">
      <x:alignment vertical="center" wrapText="1"/>
    </x:xf>
    <x:xf numFmtId="0" fontId="8" fillId="4" borderId="10" xfId="0" applyNumberFormat="1" applyFont="1" applyFill="1" applyBorder="1" applyAlignment="1">
      <x:alignment vertical="center" wrapText="1"/>
    </x:xf>
    <x:xf numFmtId="0" fontId="8" fillId="4" borderId="11" xfId="0" applyNumberFormat="1" applyFont="1" applyFill="1" applyBorder="1" applyAlignment="1">
      <x:alignment vertical="center" wrapText="1"/>
    </x:xf>
    <x:xf numFmtId="0" fontId="8" fillId="4" borderId="12" xfId="0" applyNumberFormat="1" applyFont="1" applyFill="1" applyBorder="1" applyAlignment="1">
      <x:alignment vertical="center" wrapText="1"/>
    </x:xf>
    <x:xf numFmtId="0" fontId="8" fillId="4" borderId="19" xfId="0" applyNumberFormat="1" applyFont="1" applyFill="1" applyBorder="1" applyAlignment="1">
      <x:alignment vertical="center" wrapText="1"/>
    </x:xf>
    <x:xf numFmtId="0" fontId="8" fillId="4" borderId="20" xfId="0" applyNumberFormat="1" applyFont="1" applyFill="1" applyBorder="1" applyAlignment="1">
      <x:alignment vertical="center" wrapText="1"/>
    </x:xf>
    <x:xf numFmtId="0" fontId="8" fillId="4" borderId="21" xfId="0" applyNumberFormat="1" applyFont="1" applyFill="1" applyBorder="1" applyAlignment="1">
      <x:alignment vertical="center" wrapText="1"/>
    </x:xf>
    <x:xf numFmtId="200" fontId="8" fillId="14" borderId="5" xfId="0" applyNumberFormat="1" applyFont="1" applyFill="1" applyBorder="1" applyAlignment="1">
      <x:alignment vertical="center" wrapText="1"/>
    </x:xf>
    <x:xf numFmtId="200" fontId="8" fillId="4" borderId="8" xfId="0" applyNumberFormat="1" applyFont="1" applyFill="1" applyBorder="1" applyAlignment="1">
      <x:alignment vertical="center" wrapText="1"/>
    </x:xf>
    <x:xf numFmtId="200" fontId="8" fillId="14" borderId="8" xfId="0" applyNumberFormat="1" applyFont="1" applyFill="1" applyBorder="1" applyAlignment="1">
      <x:alignment vertical="center" wrapText="1"/>
    </x:xf>
    <x:xf numFmtId="200" fontId="8" fillId="4" borderId="11" xfId="0" applyNumberFormat="1" applyFont="1" applyFill="1" applyBorder="1" applyAlignment="1">
      <x:alignment vertical="center" wrapText="1"/>
    </x:xf>
    <x:xf numFmtId="200" fontId="8" fillId="14" borderId="14" xfId="0" applyNumberFormat="1" applyFont="1" applyFill="1" applyBorder="1" applyAlignment="1">
      <x:alignment vertical="center" wrapText="1"/>
    </x:xf>
    <x:xf numFmtId="200" fontId="8" fillId="4" borderId="17" xfId="0" applyNumberFormat="1" applyFont="1" applyFill="1" applyBorder="1" applyAlignment="1">
      <x:alignment vertical="center" wrapText="1"/>
    </x:xf>
    <x:xf numFmtId="200" fontId="8" fillId="14" borderId="17" xfId="0" applyNumberFormat="1" applyFont="1" applyFill="1" applyBorder="1" applyAlignment="1">
      <x:alignment vertical="center" wrapText="1"/>
    </x:xf>
    <x:xf numFmtId="200" fontId="8" fillId="4" borderId="20" xfId="0" applyNumberFormat="1" applyFont="1" applyFill="1" applyBorder="1" applyAlignment="1">
      <x:alignment vertical="center" wrapText="1"/>
    </x:xf>
    <x:xf numFmtId="204" fontId="8" fillId="14" borderId="5" xfId="0" applyNumberFormat="1" applyFont="1" applyFill="1" applyBorder="1" applyAlignment="1">
      <x:alignment vertical="center" wrapText="1"/>
    </x:xf>
    <x:xf numFmtId="204" fontId="8" fillId="4" borderId="8" xfId="0" applyNumberFormat="1" applyFont="1" applyFill="1" applyBorder="1" applyAlignment="1">
      <x:alignment vertical="center" wrapText="1"/>
    </x:xf>
    <x:xf numFmtId="204" fontId="8" fillId="14" borderId="8" xfId="0" applyNumberFormat="1" applyFont="1" applyFill="1" applyBorder="1" applyAlignment="1">
      <x:alignment vertical="center" wrapText="1"/>
    </x:xf>
    <x:xf numFmtId="204" fontId="8" fillId="4" borderId="11" xfId="0" applyNumberFormat="1" applyFont="1" applyFill="1" applyBorder="1" applyAlignment="1">
      <x:alignment vertical="center" wrapText="1"/>
    </x:xf>
    <x:xf numFmtId="204" fontId="8" fillId="14" borderId="14" xfId="0" applyNumberFormat="1" applyFont="1" applyFill="1" applyBorder="1" applyAlignment="1">
      <x:alignment vertical="center" wrapText="1"/>
    </x:xf>
    <x:xf numFmtId="204" fontId="8" fillId="4" borderId="17" xfId="0" applyNumberFormat="1" applyFont="1" applyFill="1" applyBorder="1" applyAlignment="1">
      <x:alignment vertical="center" wrapText="1"/>
    </x:xf>
    <x:xf numFmtId="204" fontId="8" fillId="14" borderId="17" xfId="0" applyNumberFormat="1" applyFont="1" applyFill="1" applyBorder="1" applyAlignment="1">
      <x:alignment vertical="center" wrapText="1"/>
    </x:xf>
    <x:xf numFmtId="204" fontId="8" fillId="4" borderId="20" xfId="0" applyNumberFormat="1" applyFont="1" applyFill="1" applyBorder="1" applyAlignment="1">
      <x:alignment vertical="center" wrapText="1"/>
    </x:xf>
    <x:xf numFmtId="201" fontId="8" fillId="14" borderId="5" xfId="0" applyNumberFormat="1" applyFont="1" applyFill="1" applyBorder="1" applyAlignment="1">
      <x:alignment vertical="center" wrapText="1"/>
    </x:xf>
    <x:xf numFmtId="201" fontId="8" fillId="4" borderId="8" xfId="0" applyNumberFormat="1" applyFont="1" applyFill="1" applyBorder="1" applyAlignment="1">
      <x:alignment vertical="center" wrapText="1"/>
    </x:xf>
    <x:xf numFmtId="201" fontId="8" fillId="14" borderId="8" xfId="0" applyNumberFormat="1" applyFont="1" applyFill="1" applyBorder="1" applyAlignment="1">
      <x:alignment vertical="center" wrapText="1"/>
    </x:xf>
    <x:xf numFmtId="201" fontId="8" fillId="4" borderId="11" xfId="0" applyNumberFormat="1" applyFont="1" applyFill="1" applyBorder="1" applyAlignment="1">
      <x:alignment vertical="center" wrapText="1"/>
    </x:xf>
    <x:xf numFmtId="201" fontId="8" fillId="14" borderId="14" xfId="0" applyNumberFormat="1" applyFont="1" applyFill="1" applyBorder="1" applyAlignment="1">
      <x:alignment vertical="center" wrapText="1"/>
    </x:xf>
    <x:xf numFmtId="201" fontId="8" fillId="4" borderId="17" xfId="0" applyNumberFormat="1" applyFont="1" applyFill="1" applyBorder="1" applyAlignment="1">
      <x:alignment vertical="center" wrapText="1"/>
    </x:xf>
    <x:xf numFmtId="201" fontId="8" fillId="14" borderId="17" xfId="0" applyNumberFormat="1" applyFont="1" applyFill="1" applyBorder="1" applyAlignment="1">
      <x:alignment vertical="center" wrapText="1"/>
    </x:xf>
    <x:xf numFmtId="201" fontId="8" fillId="4" borderId="20" xfId="0" applyNumberFormat="1" applyFont="1" applyFill="1" applyBorder="1" applyAlignment="1">
      <x:alignment vertical="center" wrapText="1"/>
    </x:xf>
    <x:xf numFmtId="205" fontId="8" fillId="14" borderId="5" xfId="0" applyNumberFormat="1" applyFont="1" applyFill="1" applyBorder="1" applyAlignment="1">
      <x:alignment vertical="center" wrapText="1"/>
    </x:xf>
    <x:xf numFmtId="205" fontId="8" fillId="4" borderId="8" xfId="0" applyNumberFormat="1" applyFont="1" applyFill="1" applyBorder="1" applyAlignment="1">
      <x:alignment vertical="center" wrapText="1"/>
    </x:xf>
    <x:xf numFmtId="205" fontId="8" fillId="14" borderId="8" xfId="0" applyNumberFormat="1" applyFont="1" applyFill="1" applyBorder="1" applyAlignment="1">
      <x:alignment vertical="center" wrapText="1"/>
    </x:xf>
    <x:xf numFmtId="205" fontId="8" fillId="4" borderId="11" xfId="0" applyNumberFormat="1" applyFont="1" applyFill="1" applyBorder="1" applyAlignment="1">
      <x:alignment vertical="center" wrapText="1"/>
    </x:xf>
    <x:xf numFmtId="205" fontId="8" fillId="14" borderId="14" xfId="0" applyNumberFormat="1" applyFont="1" applyFill="1" applyBorder="1" applyAlignment="1">
      <x:alignment vertical="center" wrapText="1"/>
    </x:xf>
    <x:xf numFmtId="205" fontId="8" fillId="4" borderId="17" xfId="0" applyNumberFormat="1" applyFont="1" applyFill="1" applyBorder="1" applyAlignment="1">
      <x:alignment vertical="center" wrapText="1"/>
    </x:xf>
    <x:xf numFmtId="205" fontId="8" fillId="14" borderId="17" xfId="0" applyNumberFormat="1" applyFont="1" applyFill="1" applyBorder="1" applyAlignment="1">
      <x:alignment vertical="center" wrapText="1"/>
    </x:xf>
    <x:xf numFmtId="205" fontId="8" fillId="4" borderId="20" xfId="0" applyNumberFormat="1" applyFont="1" applyFill="1" applyBorder="1" applyAlignment="1">
      <x:alignment vertical="center" wrapText="1"/>
    </x:xf>
    <x:xf numFmtId="0" fontId="0" fillId="15" borderId="0" xfId="0" applyNumberFormat="1" applyFont="1" applyFill="1" applyBorder="1"/>
    <x:xf numFmtId="0" fontId="4" fillId="15" borderId="0" xfId="0" applyNumberFormat="1" applyFont="1" applyFill="1" applyBorder="1"/>
  </x:cellXfs>
  <x:cellStyles count="1">
    <x:cellStyle name="Normal" xfId="0"/>
  </x:cellStyles>
  <x:dxfs count="5"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C2410C"/>
      </x:font>
      <x:fill>
        <x:patternFill patternType="solid">
          <x:bgColor rgb="FFEDD5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DC2626"/>
      </x:font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6c7907356f6451b" /><Relationship Type="http://schemas.openxmlformats.org/officeDocument/2006/relationships/theme" Target="/xl/theme/theme1.xml" Id="Rc275f7bf33ed4e59" /><Relationship Type="http://schemas.openxmlformats.org/officeDocument/2006/relationships/sharedStrings" Target="/xl/sharedStrings.xml" Id="Rebb44c23dfbf41be" /><Relationship Type="http://schemas.openxmlformats.org/officeDocument/2006/relationships/worksheet" Target="/xl/worksheets/sheet1.xml" Id="R674ea220b24a450d" /><Relationship Type="http://schemas.openxmlformats.org/officeDocument/2006/relationships/worksheet" Target="/xl/worksheets/sheet2.xml" Id="Rd6f8820955a04062" /></Relationships>
</file>

<file path=xl/tables/table1.xml><?xml version="1.0" encoding="utf-8"?>
<x:table xmlns:x="http://schemas.openxmlformats.org/spreadsheetml/2006/main" id="1" name="InventaireMultiUsage" displayName="InventaireMultiUsage" ref="A10:O30" headerRowCount="1">
  <x:tableColumns count="15">
    <x:tableColumn id="1" name="Réf."/>
    <x:tableColumn id="2" name="Désignation"/>
    <x:tableColumn id="3" name="Catégorie"/>
    <x:tableColumn id="4" name="Localisation"/>
    <x:tableColumn id="5" name="Responsable"/>
    <x:tableColumn id="6" name="Fournisseur"/>
    <x:tableColumn id="7" name="Dernier contrôle"/>
    <x:tableColumn id="8" name="Qté mini"/>
    <x:tableColumn id="9" name="Stock théorique"/>
    <x:tableColumn id="10" name="Stock réel"/>
    <x:tableColumn id="11" name="Coût unitaire"/>
    <x:tableColumn id="12" name="Valeur stock"/>
    <x:tableColumn id="13" name="Écart"/>
    <x:tableColumn id="14" name="Statut"/>
    <x:tableColumn id="15" name="Action / remarqu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5cea17f0e3fd4b4a" /></Relationships>
</file>

<file path=xl/worksheets/sheet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4" hidden="0" customWidth="1"/>
    <x:col min="3" max="3" width="15" hidden="0" customWidth="1"/>
    <x:col min="4" max="4" width="18" hidden="0" customWidth="1"/>
    <x:col min="5" max="5" width="14" hidden="0" customWidth="1"/>
    <x:col min="6" max="6" width="14" hidden="0" customWidth="1"/>
    <x:col min="7" max="7" width="13" hidden="0" customWidth="1"/>
    <x:col min="8" max="8" width="9" hidden="0" customWidth="1"/>
    <x:col min="9" max="9" width="11" hidden="0" customWidth="1"/>
    <x:col min="10" max="10" width="10" hidden="0" customWidth="1"/>
    <x:col min="11" max="11" width="11" hidden="0" customWidth="1"/>
    <x:col min="12" max="12" width="12" hidden="0" customWidth="1"/>
    <x:col min="13" max="13" width="8" hidden="0" customWidth="1"/>
    <x:col min="14" max="14" width="13" hidden="0" customWidth="1"/>
    <x:col min="15" max="15" width="26" hidden="0" customWidth="1"/>
  </x:cols>
  <x:sheetData>
    <x:row r="1" ht="21.600000381469727" hidden="0" customHeight="1">
      <x:c r="A1" s="5" t="str">
        <x:v>MODÈLE D’INVENTAIRE MULTI-USAGE — ONE PAGE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</x:row>
    <x:row r="2" ht="15" hidden="0" customHeight="1">
      <x:c r="A2" s="12" t="str">
        <x:v>Suivi des stocks, équipements, fournitures, EPI, mobilier, matériel informatique et consommables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12"/>
      <x:c r="N2" s="12"/>
      <x:c r="O2" s="12"/>
    </x:row>
    <x:row r="3"/>
    <x:row r="4" ht="15" hidden="0" customHeight="1">
      <x:c r="A4" s="18" t="str">
        <x:v>Entreprise</x:v>
      </x:c>
      <x:c r="B4" s="18" t="str">
        <x:v>Horizon Services</x:v>
      </x:c>
      <x:c r="D4" s="18" t="str">
        <x:v>Responsable</x:v>
      </x:c>
      <x:c r="E4" s="18" t="str">
        <x:v>Camille Martin</x:v>
      </x:c>
      <x:c r="G4" s="22" t="str">
        <x:v>Date d’inventaire</x:v>
      </x:c>
      <x:c r="H4" s="22" t="n">
        <x:v>46144</x:v>
      </x:c>
      <x:c r="J4" s="18" t="str">
        <x:v>Site</x:v>
      </x:c>
      <x:c r="K4" s="18" t="str">
        <x:v>Paris — Magasin principal</x:v>
      </x:c>
      <x:c r="M4" s="18" t="str">
        <x:v>Version : Contrôle mensuel</x:v>
      </x:c>
      <x:c r="N4" s="18" t="str">
        <x:v>Contrôle mensuel</x:v>
      </x:c>
      <x:c r="O4" s="18"/>
    </x:row>
    <x:row r="5"/>
    <x:row r="6" ht="15" hidden="0" customHeight="1">
      <x:c r="A6" s="27" t="str">
        <x:v>Articles suivis</x:v>
      </x:c>
      <x:c r="B6" s="27"/>
      <x:c r="C6" s="35" t="str">
        <x:v>Valeur totale</x:v>
      </x:c>
      <x:c r="D6" s="35"/>
      <x:c r="E6" s="43" t="str">
        <x:v>À commander</x:v>
      </x:c>
      <x:c r="F6" s="43"/>
      <x:c r="G6" s="51" t="str">
        <x:v>Ruptures</x:v>
      </x:c>
      <x:c r="H6" s="51"/>
      <x:c r="I6" s="59" t="str">
        <x:v>Stock faible</x:v>
      </x:c>
      <x:c r="J6" s="59"/>
      <x:c r="K6" s="67" t="str">
        <x:v>Écart inventaire</x:v>
      </x:c>
      <x:c r="L6" s="67"/>
      <x:c r="M6" s="75" t="str">
        <x:v>Taux conformité</x:v>
      </x:c>
      <x:c r="N6" s="75"/>
      <x:c r="O6" s="75"/>
    </x:row>
    <x:row r="7" ht="19.200000762939453" hidden="0" customHeight="1">
      <x:c r="A7" s="80" t="n">
        <x:f>COUNTA(A11:A30)</x:f>
        <x:v>20</x:v>
      </x:c>
      <x:c r="B7" s="80"/>
      <x:c r="C7" s="94" t="n">
        <x:f>SUM(L11:L30)</x:f>
        <x:v>18287</x:v>
      </x:c>
      <x:c r="D7" s="94"/>
      <x:c r="E7" s="82" t="n">
        <x:f>COUNTIF(N11:N30,"À commander")</x:f>
        <x:v>4</x:v>
      </x:c>
      <x:c r="F7" s="82"/>
      <x:c r="G7" s="83" t="n">
        <x:f>COUNTIF(N11:N30,"Rupture")</x:f>
        <x:v>1</x:v>
      </x:c>
      <x:c r="H7" s="83"/>
      <x:c r="I7" s="84" t="n">
        <x:f>COUNTIF(N11:N30,"Stock faible")</x:f>
        <x:v>1</x:v>
      </x:c>
      <x:c r="J7" s="84"/>
      <x:c r="K7" s="96" t="n">
        <x:f>SUM(M11:M30)</x:f>
        <x:v>-148</x:v>
      </x:c>
      <x:c r="L7" s="96"/>
      <x:c r="M7" s="98" t="n">
        <x:f>IFERROR(COUNTIF(N11:N30,"OK")/COUNTA(N11:N30),0)</x:f>
        <x:v>0.7</x:v>
      </x:c>
      <x:c r="N7" s="98"/>
      <x:c r="O7" s="98"/>
    </x:row>
    <x:row r="8"/>
    <x:row r="9" ht="15" hidden="0" customHeight="1">
      <x:c r="A9" s="102" t="str">
        <x:v>Mode d’emploi : modifier les lignes d’inventaire, saisir le stock réel et le coût unitaire ; les statuts, écarts et KPI se calculent automatiquement.</x:v>
      </x:c>
      <x:c r="B9" s="102"/>
      <x:c r="C9" s="102"/>
      <x:c r="D9" s="102"/>
      <x:c r="E9" s="102"/>
      <x:c r="F9" s="102"/>
      <x:c r="G9" s="102"/>
      <x:c r="H9" s="102"/>
      <x:c r="I9" s="102"/>
      <x:c r="J9" s="102"/>
      <x:c r="K9" s="102"/>
      <x:c r="L9" s="102"/>
      <x:c r="M9" s="102"/>
      <x:c r="N9" s="102"/>
      <x:c r="O9" s="102"/>
    </x:row>
    <x:row r="10" ht="24" hidden="0" customHeight="1">
      <x:c r="A10" s="110" t="str">
        <x:v>Réf.</x:v>
      </x:c>
      <x:c r="B10" s="110" t="str">
        <x:v>Désignation</x:v>
      </x:c>
      <x:c r="C10" s="110" t="str">
        <x:v>Catégorie</x:v>
      </x:c>
      <x:c r="D10" s="110" t="str">
        <x:v>Localisation</x:v>
      </x:c>
      <x:c r="E10" s="110" t="str">
        <x:v>Responsable</x:v>
      </x:c>
      <x:c r="F10" s="110" t="str">
        <x:v>Fournisseur</x:v>
      </x:c>
      <x:c r="G10" s="110" t="str">
        <x:v>Dernier contrôle</x:v>
      </x:c>
      <x:c r="H10" s="110" t="str">
        <x:v>Qté mini</x:v>
      </x:c>
      <x:c r="I10" s="110" t="str">
        <x:v>Stock théorique</x:v>
      </x:c>
      <x:c r="J10" s="110" t="str">
        <x:v>Stock réel</x:v>
      </x:c>
      <x:c r="K10" s="110" t="str">
        <x:v>Coût unitaire</x:v>
      </x:c>
      <x:c r="L10" s="110" t="str">
        <x:v>Valeur stock</x:v>
      </x:c>
      <x:c r="M10" s="110" t="str">
        <x:v>Écart</x:v>
      </x:c>
      <x:c r="N10" s="110" t="str">
        <x:v>Statut</x:v>
      </x:c>
      <x:c r="O10" s="110" t="str">
        <x:v>Action / remarque</x:v>
      </x:c>
    </x:row>
    <x:row r="11" ht="15" hidden="0" customHeight="1">
      <x:c r="A11" s="136" t="str">
        <x:v>INV-001</x:v>
      </x:c>
      <x:c r="B11" s="137" t="str">
        <x:v>Ordinateur portable Dell</x:v>
      </x:c>
      <x:c r="C11" s="137" t="str">
        <x:v>Informatique</x:v>
      </x:c>
      <x:c r="D11" s="137" t="str">
        <x:v>Bureau</x:v>
      </x:c>
      <x:c r="E11" s="137" t="str">
        <x:v>C. Martin</x:v>
      </x:c>
      <x:c r="F11" s="137" t="str">
        <x:v>TechPro</x:v>
      </x:c>
      <x:c r="G11" s="186" t="n">
        <x:v>46117</x:v>
      </x:c>
      <x:c r="H11" s="194" t="n">
        <x:v>2</x:v>
      </x:c>
      <x:c r="I11" s="194" t="n">
        <x:v>12</x:v>
      </x:c>
      <x:c r="J11" s="194" t="n">
        <x:v>12</x:v>
      </x:c>
      <x:c r="K11" s="202" t="n">
        <x:v>720</x:v>
      </x:c>
      <x:c r="L11" s="202" t="n">
        <x:f>J11*K11</x:f>
        <x:v>8640</x:v>
      </x:c>
      <x:c r="M11" s="210" t="n">
        <x:f>J11-I11</x:f>
        <x:v>0</x:v>
      </x:c>
      <x:c r="N11" s="137" t="str">
        <x:f>IF(J11=0,"Rupture",IF(J11&lt;H11,"À commander",IF(J11&lt;=H11*1.25,"Stock faible","OK")))</x:f>
        <x:v>OK</x:v>
      </x:c>
      <x:c r="O11" s="138" t="str">
        <x:v>Parc conforme</x:v>
      </x:c>
    </x:row>
    <x:row r="12" ht="15" hidden="0" customHeight="1">
      <x:c r="A12" s="174" t="str">
        <x:v>INV-002</x:v>
      </x:c>
      <x:c r="B12" s="175" t="str">
        <x:v>Casque de chantier</x:v>
      </x:c>
      <x:c r="C12" s="175" t="str">
        <x:v>EPI</x:v>
      </x:c>
      <x:c r="D12" s="175" t="str">
        <x:v>Chantier A</x:v>
      </x:c>
      <x:c r="E12" s="175" t="str">
        <x:v>S. Bernard</x:v>
      </x:c>
      <x:c r="F12" s="175" t="str">
        <x:v>BatiSafe</x:v>
      </x:c>
      <x:c r="G12" s="187" t="n">
        <x:v>46124</x:v>
      </x:c>
      <x:c r="H12" s="195" t="n">
        <x:v>10</x:v>
      </x:c>
      <x:c r="I12" s="195" t="n">
        <x:v>45</x:v>
      </x:c>
      <x:c r="J12" s="195" t="n">
        <x:v>38</x:v>
      </x:c>
      <x:c r="K12" s="203" t="n">
        <x:v>18</x:v>
      </x:c>
      <x:c r="L12" s="203" t="n">
        <x:f>J12*K12</x:f>
        <x:v>684</x:v>
      </x:c>
      <x:c r="M12" s="211" t="n">
        <x:f>J12-I12</x:f>
        <x:v>-7</x:v>
      </x:c>
      <x:c r="N12" s="175" t="str">
        <x:f>IF(J12=0,"Rupture",IF(J12&lt;H12,"À commander",IF(J12&lt;=H12*1.25,"Stock faible","OK")))</x:f>
        <x:v>OK</x:v>
      </x:c>
      <x:c r="O12" s="176" t="str">
        <x:v>Contrôle hygiène à planifier</x:v>
      </x:c>
    </x:row>
    <x:row r="13" ht="15" hidden="0" customHeight="1">
      <x:c r="A13" s="139" t="str">
        <x:v>INV-003</x:v>
      </x:c>
      <x:c r="B13" s="140" t="str">
        <x:v>Gants nitrile boîte</x:v>
      </x:c>
      <x:c r="C13" s="140" t="str">
        <x:v>Consommable</x:v>
      </x:c>
      <x:c r="D13" s="140" t="str">
        <x:v>Atelier</x:v>
      </x:c>
      <x:c r="E13" s="140" t="str">
        <x:v>A. Leroy</x:v>
      </x:c>
      <x:c r="F13" s="140" t="str">
        <x:v>ProtecPlus</x:v>
      </x:c>
      <x:c r="G13" s="188" t="n">
        <x:v>46130</x:v>
      </x:c>
      <x:c r="H13" s="196" t="n">
        <x:v>25</x:v>
      </x:c>
      <x:c r="I13" s="196" t="n">
        <x:v>60</x:v>
      </x:c>
      <x:c r="J13" s="196" t="n">
        <x:v>21</x:v>
      </x:c>
      <x:c r="K13" s="204" t="n">
        <x:v>9</x:v>
      </x:c>
      <x:c r="L13" s="204" t="n">
        <x:f>J13*K13</x:f>
        <x:v>189</x:v>
      </x:c>
      <x:c r="M13" s="212" t="n">
        <x:f>J13-I13</x:f>
        <x:v>-39</x:v>
      </x:c>
      <x:c r="N13" s="140" t="str">
        <x:f>IF(J13=0,"Rupture",IF(J13&lt;H13,"À commander",IF(J13&lt;=H13*1.25,"Stock faible","OK")))</x:f>
        <x:v>À commander</x:v>
      </x:c>
      <x:c r="O13" s="141" t="str">
        <x:v>Nouvelle commande nécessaire</x:v>
      </x:c>
    </x:row>
    <x:row r="14" ht="15" hidden="0" customHeight="1">
      <x:c r="A14" s="174" t="str">
        <x:v>INV-004</x:v>
      </x:c>
      <x:c r="B14" s="175" t="str">
        <x:v>Perceuse sans fil</x:v>
      </x:c>
      <x:c r="C14" s="175" t="str">
        <x:v>Outillage</x:v>
      </x:c>
      <x:c r="D14" s="175" t="str">
        <x:v>Magasin principal</x:v>
      </x:c>
      <x:c r="E14" s="175" t="str">
        <x:v>L. Moreau</x:v>
      </x:c>
      <x:c r="F14" s="175" t="str">
        <x:v>ToolMax</x:v>
      </x:c>
      <x:c r="G14" s="187" t="n">
        <x:v>46110</x:v>
      </x:c>
      <x:c r="H14" s="195" t="n">
        <x:v>3</x:v>
      </x:c>
      <x:c r="I14" s="195" t="n">
        <x:v>8</x:v>
      </x:c>
      <x:c r="J14" s="195" t="n">
        <x:v>8</x:v>
      </x:c>
      <x:c r="K14" s="203" t="n">
        <x:v>135</x:v>
      </x:c>
      <x:c r="L14" s="203" t="n">
        <x:f>J14*K14</x:f>
        <x:v>1080</x:v>
      </x:c>
      <x:c r="M14" s="211" t="n">
        <x:f>J14-I14</x:f>
        <x:v>0</x:v>
      </x:c>
      <x:c r="N14" s="175" t="str">
        <x:f>IF(J14=0,"Rupture",IF(J14&lt;H14,"À commander",IF(J14&lt;=H14*1.25,"Stock faible","OK")))</x:f>
        <x:v>OK</x:v>
      </x:c>
      <x:c r="O14" s="176" t="str">
        <x:v>OK</x:v>
      </x:c>
    </x:row>
    <x:row r="15" ht="15" hidden="0" customHeight="1">
      <x:c r="A15" s="139" t="str">
        <x:v>INV-005</x:v>
      </x:c>
      <x:c r="B15" s="140" t="str">
        <x:v>Bureau réglable</x:v>
      </x:c>
      <x:c r="C15" s="140" t="str">
        <x:v>Mobilier</x:v>
      </x:c>
      <x:c r="D15" s="140" t="str">
        <x:v>Bureau</x:v>
      </x:c>
      <x:c r="E15" s="140" t="str">
        <x:v>M. Petit</x:v>
      </x:c>
      <x:c r="F15" s="140" t="str">
        <x:v>Mobilier Pro</x:v>
      </x:c>
      <x:c r="G15" s="188" t="n">
        <x:v>46101</x:v>
      </x:c>
      <x:c r="H15" s="196" t="n">
        <x:v>1</x:v>
      </x:c>
      <x:c r="I15" s="196" t="n">
        <x:v>6</x:v>
      </x:c>
      <x:c r="J15" s="196" t="n">
        <x:v>6</x:v>
      </x:c>
      <x:c r="K15" s="204" t="n">
        <x:v>290</x:v>
      </x:c>
      <x:c r="L15" s="204" t="n">
        <x:f>J15*K15</x:f>
        <x:v>1740</x:v>
      </x:c>
      <x:c r="M15" s="212" t="n">
        <x:f>J15-I15</x:f>
        <x:v>0</x:v>
      </x:c>
      <x:c r="N15" s="140" t="str">
        <x:f>IF(J15=0,"Rupture",IF(J15&lt;H15,"À commander",IF(J15&lt;=H15*1.25,"Stock faible","OK")))</x:f>
        <x:v>OK</x:v>
      </x:c>
      <x:c r="O15" s="141" t="str">
        <x:v>OK</x:v>
      </x:c>
    </x:row>
    <x:row r="16" ht="15" hidden="0" customHeight="1">
      <x:c r="A16" s="174" t="str">
        <x:v>INV-006</x:v>
      </x:c>
      <x:c r="B16" s="175" t="str">
        <x:v>Cartouches toner noir</x:v>
      </x:c>
      <x:c r="C16" s="175" t="str">
        <x:v>Consommable</x:v>
      </x:c>
      <x:c r="D16" s="175" t="str">
        <x:v>Bureau</x:v>
      </x:c>
      <x:c r="E16" s="175" t="str">
        <x:v>C. Martin</x:v>
      </x:c>
      <x:c r="F16" s="175" t="str">
        <x:v>OfficeLine</x:v>
      </x:c>
      <x:c r="G16" s="187" t="n">
        <x:v>46139</x:v>
      </x:c>
      <x:c r="H16" s="195" t="n">
        <x:v>6</x:v>
      </x:c>
      <x:c r="I16" s="195" t="n">
        <x:v>15</x:v>
      </x:c>
      <x:c r="J16" s="195" t="n">
        <x:v>5</x:v>
      </x:c>
      <x:c r="K16" s="203" t="n">
        <x:v>64</x:v>
      </x:c>
      <x:c r="L16" s="203" t="n">
        <x:f>J16*K16</x:f>
        <x:v>320</x:v>
      </x:c>
      <x:c r="M16" s="211" t="n">
        <x:f>J16-I16</x:f>
        <x:v>-10</x:v>
      </x:c>
      <x:c r="N16" s="175" t="str">
        <x:f>IF(J16=0,"Rupture",IF(J16&lt;H16,"À commander",IF(J16&lt;=H16*1.25,"Stock faible","OK")))</x:f>
        <x:v>À commander</x:v>
      </x:c>
      <x:c r="O16" s="176" t="str">
        <x:v>Réapprovisionnement urgent</x:v>
      </x:c>
    </x:row>
    <x:row r="17" ht="15" hidden="0" customHeight="1">
      <x:c r="A17" s="139" t="str">
        <x:v>INV-007</x:v>
      </x:c>
      <x:c r="B17" s="140" t="str">
        <x:v>Routeur réseau</x:v>
      </x:c>
      <x:c r="C17" s="140" t="str">
        <x:v>Informatique</x:v>
      </x:c>
      <x:c r="D17" s="140" t="str">
        <x:v>Salle serveur</x:v>
      </x:c>
      <x:c r="E17" s="140" t="str">
        <x:v>A. Leroy</x:v>
      </x:c>
      <x:c r="F17" s="140" t="str">
        <x:v>NetService</x:v>
      </x:c>
      <x:c r="G17" s="188" t="n">
        <x:v>46079</x:v>
      </x:c>
      <x:c r="H17" s="196" t="n">
        <x:v>1</x:v>
      </x:c>
      <x:c r="I17" s="196" t="n">
        <x:v>3</x:v>
      </x:c>
      <x:c r="J17" s="196" t="n">
        <x:v>3</x:v>
      </x:c>
      <x:c r="K17" s="204" t="n">
        <x:v>180</x:v>
      </x:c>
      <x:c r="L17" s="204" t="n">
        <x:f>J17*K17</x:f>
        <x:v>540</x:v>
      </x:c>
      <x:c r="M17" s="212" t="n">
        <x:f>J17-I17</x:f>
        <x:v>0</x:v>
      </x:c>
      <x:c r="N17" s="140" t="str">
        <x:f>IF(J17=0,"Rupture",IF(J17&lt;H17,"À commander",IF(J17&lt;=H17*1.25,"Stock faible","OK")))</x:f>
        <x:v>OK</x:v>
      </x:c>
      <x:c r="O17" s="141" t="str">
        <x:v>OK</x:v>
      </x:c>
    </x:row>
    <x:row r="18" ht="15" hidden="0" customHeight="1">
      <x:c r="A18" s="174" t="str">
        <x:v>INV-008</x:v>
      </x:c>
      <x:c r="B18" s="175" t="str">
        <x:v>Ciment sac 35 kg</x:v>
      </x:c>
      <x:c r="C18" s="175" t="str">
        <x:v>Chantier</x:v>
      </x:c>
      <x:c r="D18" s="175" t="str">
        <x:v>Chantier B</x:v>
      </x:c>
      <x:c r="E18" s="175" t="str">
        <x:v>S. Bernard</x:v>
      </x:c>
      <x:c r="F18" s="175" t="str">
        <x:v>MatBTP</x:v>
      </x:c>
      <x:c r="G18" s="187" t="n">
        <x:v>46142</x:v>
      </x:c>
      <x:c r="H18" s="195" t="n">
        <x:v>20</x:v>
      </x:c>
      <x:c r="I18" s="195" t="n">
        <x:v>85</x:v>
      </x:c>
      <x:c r="J18" s="195" t="n">
        <x:v>72</x:v>
      </x:c>
      <x:c r="K18" s="203" t="n">
        <x:v>7</x:v>
      </x:c>
      <x:c r="L18" s="203" t="n">
        <x:f>J18*K18</x:f>
        <x:v>504</x:v>
      </x:c>
      <x:c r="M18" s="211" t="n">
        <x:f>J18-I18</x:f>
        <x:v>-13</x:v>
      </x:c>
      <x:c r="N18" s="175" t="str">
        <x:f>IF(J18=0,"Rupture",IF(J18&lt;H18,"À commander",IF(J18&lt;=H18*1.25,"Stock faible","OK")))</x:f>
        <x:v>OK</x:v>
      </x:c>
      <x:c r="O18" s="176" t="str">
        <x:v>Surveillance hebdomadaire</x:v>
      </x:c>
    </x:row>
    <x:row r="19" ht="15" hidden="0" customHeight="1">
      <x:c r="A19" s="139" t="str">
        <x:v>INV-009</x:v>
      </x:c>
      <x:c r="B19" s="140" t="str">
        <x:v>Chaise visiteur</x:v>
      </x:c>
      <x:c r="C19" s="140" t="str">
        <x:v>Mobilier</x:v>
      </x:c>
      <x:c r="D19" s="140" t="str">
        <x:v>Dépôt externe</x:v>
      </x:c>
      <x:c r="E19" s="140" t="str">
        <x:v>M. Petit</x:v>
      </x:c>
      <x:c r="F19" s="140" t="str">
        <x:v>Mobilier Pro</x:v>
      </x:c>
      <x:c r="G19" s="188" t="n">
        <x:v>46114</x:v>
      </x:c>
      <x:c r="H19" s="196" t="n">
        <x:v>4</x:v>
      </x:c>
      <x:c r="I19" s="196" t="n">
        <x:v>18</x:v>
      </x:c>
      <x:c r="J19" s="196" t="n">
        <x:v>18</x:v>
      </x:c>
      <x:c r="K19" s="204" t="n">
        <x:v>49</x:v>
      </x:c>
      <x:c r="L19" s="204" t="n">
        <x:f>J19*K19</x:f>
        <x:v>882</x:v>
      </x:c>
      <x:c r="M19" s="212" t="n">
        <x:f>J19-I19</x:f>
        <x:v>0</x:v>
      </x:c>
      <x:c r="N19" s="140" t="str">
        <x:f>IF(J19=0,"Rupture",IF(J19&lt;H19,"À commander",IF(J19&lt;=H19*1.25,"Stock faible","OK")))</x:f>
        <x:v>OK</x:v>
      </x:c>
      <x:c r="O19" s="141" t="str">
        <x:v>OK</x:v>
      </x:c>
    </x:row>
    <x:row r="20" ht="15" hidden="0" customHeight="1">
      <x:c r="A20" s="174" t="str">
        <x:v>INV-010</x:v>
      </x:c>
      <x:c r="B20" s="175" t="str">
        <x:v>Extincteur CO2</x:v>
      </x:c>
      <x:c r="C20" s="175" t="str">
        <x:v>EPI</x:v>
      </x:c>
      <x:c r="D20" s="175" t="str">
        <x:v>Atelier</x:v>
      </x:c>
      <x:c r="E20" s="175" t="str">
        <x:v>L. Moreau</x:v>
      </x:c>
      <x:c r="F20" s="175" t="str">
        <x:v>SafeFire</x:v>
      </x:c>
      <x:c r="G20" s="187" t="n">
        <x:v>46037</x:v>
      </x:c>
      <x:c r="H20" s="195" t="n">
        <x:v>2</x:v>
      </x:c>
      <x:c r="I20" s="195" t="n">
        <x:v>5</x:v>
      </x:c>
      <x:c r="J20" s="195" t="n">
        <x:v>5</x:v>
      </x:c>
      <x:c r="K20" s="203" t="n">
        <x:v>82</x:v>
      </x:c>
      <x:c r="L20" s="203" t="n">
        <x:f>J20*K20</x:f>
        <x:v>410</x:v>
      </x:c>
      <x:c r="M20" s="211" t="n">
        <x:f>J20-I20</x:f>
        <x:v>0</x:v>
      </x:c>
      <x:c r="N20" s="175" t="str">
        <x:f>IF(J20=0,"Rupture",IF(J20&lt;H20,"À commander",IF(J20&lt;=H20*1.25,"Stock faible","OK")))</x:f>
        <x:v>OK</x:v>
      </x:c>
      <x:c r="O20" s="176" t="str">
        <x:v>Prochain contrôle sécurité</x:v>
      </x:c>
    </x:row>
    <x:row r="21" ht="15" hidden="0" customHeight="1">
      <x:c r="A21" s="139" t="str">
        <x:v>INV-011</x:v>
      </x:c>
      <x:c r="B21" s="140" t="str">
        <x:v>Câble Ethernet 10 m</x:v>
      </x:c>
      <x:c r="C21" s="140" t="str">
        <x:v>Informatique</x:v>
      </x:c>
      <x:c r="D21" s="140" t="str">
        <x:v>Salle serveur</x:v>
      </x:c>
      <x:c r="E21" s="140" t="str">
        <x:v>A. Leroy</x:v>
      </x:c>
      <x:c r="F21" s="140" t="str">
        <x:v>NetService</x:v>
      </x:c>
      <x:c r="G21" s="188" t="n">
        <x:v>46133</x:v>
      </x:c>
      <x:c r="H21" s="196" t="n">
        <x:v>8</x:v>
      </x:c>
      <x:c r="I21" s="196" t="n">
        <x:v>30</x:v>
      </x:c>
      <x:c r="J21" s="196" t="n">
        <x:v>27</x:v>
      </x:c>
      <x:c r="K21" s="204" t="n">
        <x:v>6</x:v>
      </x:c>
      <x:c r="L21" s="204" t="n">
        <x:f>J21*K21</x:f>
        <x:v>162</x:v>
      </x:c>
      <x:c r="M21" s="212" t="n">
        <x:f>J21-I21</x:f>
        <x:v>-3</x:v>
      </x:c>
      <x:c r="N21" s="140" t="str">
        <x:f>IF(J21=0,"Rupture",IF(J21&lt;H21,"À commander",IF(J21&lt;=H21*1.25,"Stock faible","OK")))</x:f>
        <x:v>OK</x:v>
      </x:c>
      <x:c r="O21" s="141" t="str">
        <x:v>OK</x:v>
      </x:c>
    </x:row>
    <x:row r="22" ht="15" hidden="0" customHeight="1">
      <x:c r="A22" s="174" t="str">
        <x:v>INV-012</x:v>
      </x:c>
      <x:c r="B22" s="175" t="str">
        <x:v>Peinture blanche 10 L</x:v>
      </x:c>
      <x:c r="C22" s="175" t="str">
        <x:v>Chantier</x:v>
      </x:c>
      <x:c r="D22" s="175" t="str">
        <x:v>Chantier A</x:v>
      </x:c>
      <x:c r="E22" s="175" t="str">
        <x:v>S. Bernard</x:v>
      </x:c>
      <x:c r="F22" s="175" t="str">
        <x:v>MatBTP</x:v>
      </x:c>
      <x:c r="G22" s="187" t="n">
        <x:v>46126</x:v>
      </x:c>
      <x:c r="H22" s="195" t="n">
        <x:v>5</x:v>
      </x:c>
      <x:c r="I22" s="195" t="n">
        <x:v>18</x:v>
      </x:c>
      <x:c r="J22" s="195" t="n">
        <x:v>4</x:v>
      </x:c>
      <x:c r="K22" s="203" t="n">
        <x:v>39</x:v>
      </x:c>
      <x:c r="L22" s="203" t="n">
        <x:f>J22*K22</x:f>
        <x:v>156</x:v>
      </x:c>
      <x:c r="M22" s="211" t="n">
        <x:f>J22-I22</x:f>
        <x:v>-14</x:v>
      </x:c>
      <x:c r="N22" s="175" t="str">
        <x:f>IF(J22=0,"Rupture",IF(J22&lt;H22,"À commander",IF(J22&lt;=H22*1.25,"Stock faible","OK")))</x:f>
        <x:v>À commander</x:v>
      </x:c>
      <x:c r="O22" s="176" t="str">
        <x:v>À commander</x:v>
      </x:c>
    </x:row>
    <x:row r="23" ht="15" hidden="0" customHeight="1">
      <x:c r="A23" s="139" t="str">
        <x:v>INV-013</x:v>
      </x:c>
      <x:c r="B23" s="140" t="str">
        <x:v>Papier A4 ramette</x:v>
      </x:c>
      <x:c r="C23" s="140" t="str">
        <x:v>Consommable</x:v>
      </x:c>
      <x:c r="D23" s="140" t="str">
        <x:v>Bureau</x:v>
      </x:c>
      <x:c r="E23" s="140" t="str">
        <x:v>C. Martin</x:v>
      </x:c>
      <x:c r="F23" s="140" t="str">
        <x:v>OfficeLine</x:v>
      </x:c>
      <x:c r="G23" s="188" t="n">
        <x:v>46137</x:v>
      </x:c>
      <x:c r="H23" s="196" t="n">
        <x:v>12</x:v>
      </x:c>
      <x:c r="I23" s="196" t="n">
        <x:v>40</x:v>
      </x:c>
      <x:c r="J23" s="196" t="n">
        <x:v>33</x:v>
      </x:c>
      <x:c r="K23" s="204" t="n">
        <x:v>5</x:v>
      </x:c>
      <x:c r="L23" s="204" t="n">
        <x:f>J23*K23</x:f>
        <x:v>165</x:v>
      </x:c>
      <x:c r="M23" s="212" t="n">
        <x:f>J23-I23</x:f>
        <x:v>-7</x:v>
      </x:c>
      <x:c r="N23" s="140" t="str">
        <x:f>IF(J23=0,"Rupture",IF(J23&lt;H23,"À commander",IF(J23&lt;=H23*1.25,"Stock faible","OK")))</x:f>
        <x:v>OK</x:v>
      </x:c>
      <x:c r="O23" s="141" t="str">
        <x:v>OK</x:v>
      </x:c>
    </x:row>
    <x:row r="24" ht="15" hidden="0" customHeight="1">
      <x:c r="A24" s="174" t="str">
        <x:v>INV-014</x:v>
      </x:c>
      <x:c r="B24" s="175" t="str">
        <x:v>Casier métallique</x:v>
      </x:c>
      <x:c r="C24" s="175" t="str">
        <x:v>Mobilier</x:v>
      </x:c>
      <x:c r="D24" s="175" t="str">
        <x:v>Dépôt externe</x:v>
      </x:c>
      <x:c r="E24" s="175" t="str">
        <x:v>M. Petit</x:v>
      </x:c>
      <x:c r="F24" s="175" t="str">
        <x:v>StockIndus</x:v>
      </x:c>
      <x:c r="G24" s="187" t="n">
        <x:v>46089</x:v>
      </x:c>
      <x:c r="H24" s="195" t="n">
        <x:v>2</x:v>
      </x:c>
      <x:c r="I24" s="195" t="n">
        <x:v>7</x:v>
      </x:c>
      <x:c r="J24" s="195" t="n">
        <x:v>6</x:v>
      </x:c>
      <x:c r="K24" s="203" t="n">
        <x:v>119</x:v>
      </x:c>
      <x:c r="L24" s="203" t="n">
        <x:f>J24*K24</x:f>
        <x:v>714</x:v>
      </x:c>
      <x:c r="M24" s="211" t="n">
        <x:f>J24-I24</x:f>
        <x:v>-1</x:v>
      </x:c>
      <x:c r="N24" s="175" t="str">
        <x:f>IF(J24=0,"Rupture",IF(J24&lt;H24,"À commander",IF(J24&lt;=H24*1.25,"Stock faible","OK")))</x:f>
        <x:v>OK</x:v>
      </x:c>
      <x:c r="O24" s="176" t="str">
        <x:v>Écart à vérifier</x:v>
      </x:c>
    </x:row>
    <x:row r="25" ht="15" hidden="0" customHeight="1">
      <x:c r="A25" s="139" t="str">
        <x:v>INV-015</x:v>
      </x:c>
      <x:c r="B25" s="140" t="str">
        <x:v>Batterie perceuse</x:v>
      </x:c>
      <x:c r="C25" s="140" t="str">
        <x:v>Outillage</x:v>
      </x:c>
      <x:c r="D25" s="140" t="str">
        <x:v>Magasin principal</x:v>
      </x:c>
      <x:c r="E25" s="140" t="str">
        <x:v>L. Moreau</x:v>
      </x:c>
      <x:c r="F25" s="140" t="str">
        <x:v>ToolMax</x:v>
      </x:c>
      <x:c r="G25" s="188" t="n">
        <x:v>46118</x:v>
      </x:c>
      <x:c r="H25" s="196" t="n">
        <x:v>4</x:v>
      </x:c>
      <x:c r="I25" s="196" t="n">
        <x:v>10</x:v>
      </x:c>
      <x:c r="J25" s="196" t="n">
        <x:v>10</x:v>
      </x:c>
      <x:c r="K25" s="204" t="n">
        <x:v>58</x:v>
      </x:c>
      <x:c r="L25" s="204" t="n">
        <x:f>J25*K25</x:f>
        <x:v>580</x:v>
      </x:c>
      <x:c r="M25" s="212" t="n">
        <x:f>J25-I25</x:f>
        <x:v>0</x:v>
      </x:c>
      <x:c r="N25" s="140" t="str">
        <x:f>IF(J25=0,"Rupture",IF(J25&lt;H25,"À commander",IF(J25&lt;=H25*1.25,"Stock faible","OK")))</x:f>
        <x:v>OK</x:v>
      </x:c>
      <x:c r="O25" s="141" t="str">
        <x:v>OK</x:v>
      </x:c>
    </x:row>
    <x:row r="26" ht="15" hidden="0" customHeight="1">
      <x:c r="A26" s="174" t="str">
        <x:v>INV-016</x:v>
      </x:c>
      <x:c r="B26" s="175" t="str">
        <x:v>Masque FFP2 boîte</x:v>
      </x:c>
      <x:c r="C26" s="175" t="str">
        <x:v>EPI</x:v>
      </x:c>
      <x:c r="D26" s="175" t="str">
        <x:v>Chantier B</x:v>
      </x:c>
      <x:c r="E26" s="175" t="str">
        <x:v>S. Bernard</x:v>
      </x:c>
      <x:c r="F26" s="175" t="str">
        <x:v>BatiSafe</x:v>
      </x:c>
      <x:c r="G26" s="187" t="n">
        <x:v>46140</x:v>
      </x:c>
      <x:c r="H26" s="195" t="n">
        <x:v>15</x:v>
      </x:c>
      <x:c r="I26" s="195" t="n">
        <x:v>34</x:v>
      </x:c>
      <x:c r="J26" s="195" t="n">
        <x:v>9</x:v>
      </x:c>
      <x:c r="K26" s="203" t="n">
        <x:v>14</x:v>
      </x:c>
      <x:c r="L26" s="203" t="n">
        <x:f>J26*K26</x:f>
        <x:v>126</x:v>
      </x:c>
      <x:c r="M26" s="211" t="n">
        <x:f>J26-I26</x:f>
        <x:v>-25</x:v>
      </x:c>
      <x:c r="N26" s="175" t="str">
        <x:f>IF(J26=0,"Rupture",IF(J26&lt;H26,"À commander",IF(J26&lt;=H26*1.25,"Stock faible","OK")))</x:f>
        <x:v>À commander</x:v>
      </x:c>
      <x:c r="O26" s="176" t="str">
        <x:v>Stock critique</x:v>
      </x:c>
    </x:row>
    <x:row r="27" ht="15" hidden="0" customHeight="1">
      <x:c r="A27" s="139" t="str">
        <x:v>INV-017</x:v>
      </x:c>
      <x:c r="B27" s="140" t="str">
        <x:v>Disque SSD 1 To</x:v>
      </x:c>
      <x:c r="C27" s="140" t="str">
        <x:v>Informatique</x:v>
      </x:c>
      <x:c r="D27" s="140" t="str">
        <x:v>Salle serveur</x:v>
      </x:c>
      <x:c r="E27" s="140" t="str">
        <x:v>A. Leroy</x:v>
      </x:c>
      <x:c r="F27" s="140" t="str">
        <x:v>TechPro</x:v>
      </x:c>
      <x:c r="G27" s="188" t="n">
        <x:v>46111</x:v>
      </x:c>
      <x:c r="H27" s="196" t="n">
        <x:v>2</x:v>
      </x:c>
      <x:c r="I27" s="196" t="n">
        <x:v>7</x:v>
      </x:c>
      <x:c r="J27" s="196" t="n">
        <x:v>7</x:v>
      </x:c>
      <x:c r="K27" s="204" t="n">
        <x:v>89</x:v>
      </x:c>
      <x:c r="L27" s="204" t="n">
        <x:f>J27*K27</x:f>
        <x:v>623</x:v>
      </x:c>
      <x:c r="M27" s="212" t="n">
        <x:f>J27-I27</x:f>
        <x:v>0</x:v>
      </x:c>
      <x:c r="N27" s="140" t="str">
        <x:f>IF(J27=0,"Rupture",IF(J27&lt;H27,"À commander",IF(J27&lt;=H27*1.25,"Stock faible","OK")))</x:f>
        <x:v>OK</x:v>
      </x:c>
      <x:c r="O27" s="141" t="str">
        <x:v>OK</x:v>
      </x:c>
    </x:row>
    <x:row r="28" ht="15" hidden="0" customHeight="1">
      <x:c r="A28" s="174" t="str">
        <x:v>INV-018</x:v>
      </x:c>
      <x:c r="B28" s="175" t="str">
        <x:v>Visserie mixte lot</x:v>
      </x:c>
      <x:c r="C28" s="175" t="str">
        <x:v>Consommable</x:v>
      </x:c>
      <x:c r="D28" s="175" t="str">
        <x:v>Atelier</x:v>
      </x:c>
      <x:c r="E28" s="175" t="str">
        <x:v>L. Moreau</x:v>
      </x:c>
      <x:c r="F28" s="175" t="str">
        <x:v>ToolMax</x:v>
      </x:c>
      <x:c r="G28" s="187" t="n">
        <x:v>46122</x:v>
      </x:c>
      <x:c r="H28" s="195" t="n">
        <x:v>10</x:v>
      </x:c>
      <x:c r="I28" s="195" t="n">
        <x:v>28</x:v>
      </x:c>
      <x:c r="J28" s="195" t="n">
        <x:v>11</x:v>
      </x:c>
      <x:c r="K28" s="203" t="n">
        <x:v>12</x:v>
      </x:c>
      <x:c r="L28" s="203" t="n">
        <x:f>J28*K28</x:f>
        <x:v>132</x:v>
      </x:c>
      <x:c r="M28" s="211" t="n">
        <x:f>J28-I28</x:f>
        <x:v>-17</x:v>
      </x:c>
      <x:c r="N28" s="175" t="str">
        <x:f>IF(J28=0,"Rupture",IF(J28&lt;H28,"À commander",IF(J28&lt;=H28*1.25,"Stock faible","OK")))</x:f>
        <x:v>Stock faible</x:v>
      </x:c>
      <x:c r="O28" s="176" t="str">
        <x:v>Stock bas</x:v>
      </x:c>
    </x:row>
    <x:row r="29" ht="15" hidden="0" customHeight="1">
      <x:c r="A29" s="139" t="str">
        <x:v>INV-019</x:v>
      </x:c>
      <x:c r="B29" s="140" t="str">
        <x:v>Étagère stockage</x:v>
      </x:c>
      <x:c r="C29" s="140" t="str">
        <x:v>Mobilier</x:v>
      </x:c>
      <x:c r="D29" s="140" t="str">
        <x:v>Magasin principal</x:v>
      </x:c>
      <x:c r="E29" s="140" t="str">
        <x:v>M. Petit</x:v>
      </x:c>
      <x:c r="F29" s="140" t="str">
        <x:v>StockIndus</x:v>
      </x:c>
      <x:c r="G29" s="188" t="n">
        <x:v>46072</x:v>
      </x:c>
      <x:c r="H29" s="196" t="n">
        <x:v>1</x:v>
      </x:c>
      <x:c r="I29" s="196" t="n">
        <x:v>4</x:v>
      </x:c>
      <x:c r="J29" s="196" t="n">
        <x:v>4</x:v>
      </x:c>
      <x:c r="K29" s="204" t="n">
        <x:v>160</x:v>
      </x:c>
      <x:c r="L29" s="204" t="n">
        <x:f>J29*K29</x:f>
        <x:v>640</x:v>
      </x:c>
      <x:c r="M29" s="212" t="n">
        <x:f>J29-I29</x:f>
        <x:v>0</x:v>
      </x:c>
      <x:c r="N29" s="140" t="str">
        <x:f>IF(J29=0,"Rupture",IF(J29&lt;H29,"À commander",IF(J29&lt;=H29*1.25,"Stock faible","OK")))</x:f>
        <x:v>OK</x:v>
      </x:c>
      <x:c r="O29" s="141" t="str">
        <x:v>OK</x:v>
      </x:c>
    </x:row>
    <x:row r="30" ht="15" hidden="0" customHeight="1">
      <x:c r="A30" s="180" t="str">
        <x:v>INV-020</x:v>
      </x:c>
      <x:c r="B30" s="181" t="str">
        <x:v>Rouleau film protection</x:v>
      </x:c>
      <x:c r="C30" s="181" t="str">
        <x:v>Chantier</x:v>
      </x:c>
      <x:c r="D30" s="181" t="str">
        <x:v>Chantier A</x:v>
      </x:c>
      <x:c r="E30" s="181" t="str">
        <x:v>S. Bernard</x:v>
      </x:c>
      <x:c r="F30" s="181" t="str">
        <x:v>MatBTP</x:v>
      </x:c>
      <x:c r="G30" s="189" t="n">
        <x:v>46123</x:v>
      </x:c>
      <x:c r="H30" s="197" t="n">
        <x:v>6</x:v>
      </x:c>
      <x:c r="I30" s="197" t="n">
        <x:v>12</x:v>
      </x:c>
      <x:c r="J30" s="197" t="n">
        <x:v>0</x:v>
      </x:c>
      <x:c r="K30" s="205" t="n">
        <x:v>25</x:v>
      </x:c>
      <x:c r="L30" s="205" t="n">
        <x:f>J30*K30</x:f>
        <x:v>0</x:v>
      </x:c>
      <x:c r="M30" s="213" t="n">
        <x:f>J30-I30</x:f>
        <x:v>-12</x:v>
      </x:c>
      <x:c r="N30" s="181" t="str">
        <x:f>IF(J30=0,"Rupture",IF(J30&lt;H30,"À commander",IF(J30&lt;=H30*1.25,"Stock faible","OK")))</x:f>
        <x:v>Rupture</x:v>
      </x:c>
      <x:c r="O30" s="182" t="str">
        <x:v>Rupture terrain</x:v>
      </x:c>
    </x:row>
  </x:sheetData>
  <x:mergeCells>
    <x:mergeCell ref="A1:N1"/>
    <x:mergeCell ref="A2:N2"/>
    <x:mergeCell ref="A6:B6"/>
    <x:mergeCell ref="C6:D6"/>
    <x:mergeCell ref="E6:F6"/>
    <x:mergeCell ref="G6:H6"/>
    <x:mergeCell ref="I6:J6"/>
    <x:mergeCell ref="K6:L6"/>
    <x:mergeCell ref="M6:N6"/>
    <x:mergeCell ref="A7:B7"/>
    <x:mergeCell ref="C7:D7"/>
    <x:mergeCell ref="E7:F7"/>
    <x:mergeCell ref="G7:H7"/>
    <x:mergeCell ref="I7:J7"/>
    <x:mergeCell ref="K7:L7"/>
    <x:mergeCell ref="M7:N7"/>
    <x:mergeCell ref="A1:O1"/>
    <x:mergeCell ref="A2:O2"/>
    <x:mergeCell ref="M4:O4"/>
    <x:mergeCell ref="A9:O9"/>
  </x:mergeCells>
  <x:conditionalFormatting sqref="N11:N30">
    <x:cfRule type="expression" dxfId="0" priority="1">
      <x:formula>N11="OK"</x:formula>
    </x:cfRule>
    <x:cfRule type="expression" dxfId="1" priority="2">
      <x:formula>N11="Stock faible"</x:formula>
    </x:cfRule>
    <x:cfRule type="expression" dxfId="2" priority="3">
      <x:formula>N11="À commander"</x:formula>
    </x:cfRule>
    <x:cfRule type="expression" dxfId="3" priority="4">
      <x:formula>N11="Rupture"</x:formula>
    </x:cfRule>
  </x:conditionalFormatting>
  <x:conditionalFormatting sqref="M11:M30">
    <x:cfRule type="cellIs" dxfId="4" priority="5" operator="lessThan">
      <x:formula>0</x:formula>
    </x:cfRule>
  </x:conditionalFormatting>
  <x:conditionalFormatting sqref="J11:J30">
    <x:cfRule type="dataBar" priority="6">
      <x:dataBar>
        <x:cfvo type="min"/>
        <x:cfvo type="max"/>
        <x:color rgb="60A5FA"/>
      </x:dataBar>
      <x:extLst>
        <x:ext xmlns:x14="http://schemas.microsoft.com/office/spreadsheetml/2009/9/main" uri="{B025F937-C7B1-47D3-B67F-A62EFF666E3E}">
          <x14:id>{E7DC382F-9745-E4B8-6AFB-E077555D2A06}</x14:id>
        </x:ext>
      </x:extLst>
    </x:cfRule>
  </x:conditionalFormatting>
  <x:dataValidations count="3">
    <x:dataValidation type="list" sqref="C11:C30">
      <x:formula1>Listes!$B$2:$B$8</x:formula1>
    </x:dataValidation>
    <x:dataValidation type="list" sqref="D11:D30">
      <x:formula1>Listes!$D$2:$D$8</x:formula1>
    </x:dataValidation>
    <x:dataValidation type="list" sqref="N11:N30">
      <x:formula1>Listes!$A$2:$A$6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cea17f0e3fd4b4a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6" id="{E7DC382F-9745-E4B8-6AFB-E077555D2A06}">
            <x14:dataBar gradient="1">
              <x14:cfvo type="min"/>
              <x14:cfvo type="max"/>
              <x14:fillColor rgb="60A5FA"/>
            </x14:dataBar>
          </x14:cfRule>
          <xm:sqref>J11:J30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</x:cols>
  <x:sheetData>
    <x:row r="1">
      <x:c r="A1" s="219" t="str">
        <x:v>Statut</x:v>
      </x:c>
      <x:c r="B1" s="219" t="str">
        <x:v>Catégorie</x:v>
      </x:c>
      <x:c r="C1" s="219" t="str">
        <x:v>Unité</x:v>
      </x:c>
      <x:c r="D1" s="219" t="str">
        <x:v>Localisation</x:v>
      </x:c>
      <x:c r="E1" s="219" t="str">
        <x:v>Priorité</x:v>
      </x:c>
    </x:row>
    <x:row r="2">
      <x:c r="A2" t="str">
        <x:v>OK</x:v>
      </x:c>
      <x:c r="B2" t="str">
        <x:v>Bureau</x:v>
      </x:c>
      <x:c r="C2" t="str">
        <x:v>pcs</x:v>
      </x:c>
      <x:c r="D2" t="str">
        <x:v>Magasin principal</x:v>
      </x:c>
      <x:c r="E2" t="str">
        <x:v>Basse</x:v>
      </x:c>
    </x:row>
    <x:row r="3">
      <x:c r="A3" t="str">
        <x:v>À commander</x:v>
      </x:c>
      <x:c r="B3" t="str">
        <x:v>Chantier</x:v>
      </x:c>
      <x:c r="C3" t="str">
        <x:v>boîte</x:v>
      </x:c>
      <x:c r="D3" t="str">
        <x:v>Bureau</x:v>
      </x:c>
      <x:c r="E3" t="str">
        <x:v>Normale</x:v>
      </x:c>
    </x:row>
    <x:row r="4">
      <x:c r="A4" t="str">
        <x:v>Stock faible</x:v>
      </x:c>
      <x:c r="B4" t="str">
        <x:v>Informatique</x:v>
      </x:c>
      <x:c r="C4" t="str">
        <x:v>kg</x:v>
      </x:c>
      <x:c r="D4" t="str">
        <x:v>Chantier A</x:v>
      </x:c>
      <x:c r="E4" t="str">
        <x:v>Haute</x:v>
      </x:c>
    </x:row>
    <x:row r="5">
      <x:c r="A5" t="str">
        <x:v>Rupture</x:v>
      </x:c>
      <x:c r="B5" t="str">
        <x:v>EPI</x:v>
      </x:c>
      <x:c r="C5" t="str">
        <x:v>litre</x:v>
      </x:c>
      <x:c r="D5" t="str">
        <x:v>Chantier B</x:v>
      </x:c>
      <x:c r="E5" t="str">
        <x:v>Critique</x:v>
      </x:c>
    </x:row>
    <x:row r="6">
      <x:c r="A6" t="str">
        <x:v>Contrôle</x:v>
      </x:c>
      <x:c r="B6" t="str">
        <x:v>Consommable</x:v>
      </x:c>
      <x:c r="C6" t="str">
        <x:v>m²</x:v>
      </x:c>
      <x:c r="D6" t="str">
        <x:v>Atelier</x:v>
      </x:c>
    </x:row>
    <x:row r="7">
      <x:c r="B7" t="str">
        <x:v>Outillage</x:v>
      </x:c>
      <x:c r="C7" t="str">
        <x:v>lot</x:v>
      </x:c>
      <x:c r="D7" t="str">
        <x:v>Dépôt externe</x:v>
      </x:c>
    </x:row>
    <x:row r="8">
      <x:c r="B8" t="str">
        <x:v>Mobilier</x:v>
      </x:c>
      <x:c r="D8" t="str">
        <x:v>Salle serveur</x:v>
      </x:c>
    </x:row>
  </x:sheetData>
  <x:pageMargins left="0.7" right="0.7" top="0.75" bottom="0.75" header="0.3" footer="0.3"/>
</x:worksheet>
</file>