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d8c9c2be4a418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7dcea66b426f4c71"/>
    <x:sheet xmlns:r="http://schemas.openxmlformats.org/officeDocument/2006/relationships" name="Transactions" sheetId="2" r:id="Rb39403add48e4b53"/>
    <x:sheet xmlns:r="http://schemas.openxmlformats.org/officeDocument/2006/relationships" name="Résumé mensuel" sheetId="3" r:id="R94f1807647e74154"/>
    <x:sheet xmlns:r="http://schemas.openxmlformats.org/officeDocument/2006/relationships" name="Déclaration" sheetId="4" r:id="R43c68f8f7e1745d3"/>
    <x:sheet xmlns:r="http://schemas.openxmlformats.org/officeDocument/2006/relationships" name="Facturation" sheetId="5" r:id="R43cfcde5edff406f"/>
    <x:sheet xmlns:r="http://schemas.openxmlformats.org/officeDocument/2006/relationships" name="Clients" sheetId="6" r:id="R3273657e644d48c5"/>
    <x:sheet xmlns:r="http://schemas.openxmlformats.org/officeDocument/2006/relationships" name="Banque &amp; trésorerie" sheetId="7" r:id="Red86b824c68c4ee1"/>
    <x:sheet xmlns:r="http://schemas.openxmlformats.org/officeDocument/2006/relationships" name="TVA &amp; seuils" sheetId="8" r:id="R995a346cc0424b77"/>
    <x:sheet xmlns:r="http://schemas.openxmlformats.org/officeDocument/2006/relationships" name="Prévisionnel" sheetId="9" r:id="Rbf21b7ee62c04e89"/>
    <x:sheet xmlns:r="http://schemas.openxmlformats.org/officeDocument/2006/relationships" name="Registre achats" sheetId="10" r:id="R9d7bf7d2abb4424e"/>
    <x:sheet xmlns:r="http://schemas.openxmlformats.org/officeDocument/2006/relationships" name="Paramètres" sheetId="11" r:id="R55f65f5ca65344b5"/>
    <x:sheet xmlns:r="http://schemas.openxmlformats.org/officeDocument/2006/relationships" name="Mode d'emploi" sheetId="12" r:id="R99650a2adfc2472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.00%"/>
    <x:numFmt numFmtId="201" formatCode="#,##0 €"/>
    <x:numFmt numFmtId="202" formatCode="dd/mm/yyyy"/>
    <x:numFmt numFmtId="203" formatCode="#,##0.00 €"/>
    <x:numFmt numFmtId="204" formatCode="0.0%"/>
    <x:numFmt numFmtId="205" formatCode="@"/>
  </x:numFmts>
  <x:fonts count="6">
    <x:font>
      <x:sz val="11"/>
      <x:name val="Carlito"/>
    </x:font>
    <x:font>
      <x:b/>
      <x:sz val="14"/>
      <x:color rgb="FFFFFFFF"/>
      <x:name val="Carlito"/>
    </x:font>
    <x:font>
      <x:b/>
      <x:sz val="11"/>
      <x:color rgb="FFFFFFFF"/>
      <x:name val="Carlito"/>
    </x:font>
    <x:font>
      <x:b/>
      <x:sz val="11"/>
      <x:color rgb="FF0F172A"/>
      <x:name val="Carlito"/>
    </x:font>
    <x:font>
      <x:b/>
      <x:sz val="16"/>
      <x:color rgb="FF0F172A"/>
      <x:name val="Carlito"/>
    </x:font>
    <x:font>
      <x:sz val="11"/>
      <x:color rgb="FF0F172A"/>
      <x:name val="Carlito"/>
    </x:font>
  </x:fonts>
  <x:fills count="30">
    <x:fill>
      <x:patternFill patternType="none"/>
    </x:fill>
    <x:fill>
      <x:patternFill patternType="gray125"/>
    </x:fill>
    <x:fill>
      <x:patternFill patternType="solid">
        <x:fgColor rgb="FF0F766E"/>
      </x:patternFill>
    </x:fill>
    <x:fill>
      <x:patternFill patternType="solid">
        <x:fgColor rgb="FF334155"/>
      </x:patternFill>
    </x:fill>
    <x:fill>
      <x:patternFill patternType="solid">
        <x:fgColor rgb="FF1E3A8A"/>
      </x:patternFill>
    </x:fill>
    <x:fill>
      <x:patternFill patternType="solid">
        <x:fgColor rgb="FF2563EB"/>
      </x:patternFill>
    </x:fill>
    <x:fill>
      <x:patternFill patternType="solid">
        <x:fgColor rgb="FF7C3AED"/>
      </x:patternFill>
    </x:fill>
    <x:fill>
      <x:patternFill patternType="solid">
        <x:fgColor rgb="FFEDE9FE"/>
      </x:patternFill>
    </x:fill>
    <x:fill>
      <x:patternFill patternType="solid">
        <x:fgColor rgb="FFB45309"/>
      </x:patternFill>
    </x:fill>
    <x:fill>
      <x:patternFill patternType="solid">
        <x:fgColor rgb="FFD97706"/>
      </x:patternFill>
    </x:fill>
    <x:fill>
      <x:patternFill patternType="solid">
        <x:fgColor rgb="FFBE123C"/>
      </x:patternFill>
    </x:fill>
    <x:fill>
      <x:patternFill patternType="solid">
        <x:fgColor rgb="FFE11D48"/>
      </x:patternFill>
    </x:fill>
    <x:fill>
      <x:patternFill patternType="solid">
        <x:fgColor rgb="FF0891B2"/>
      </x:patternFill>
    </x:fill>
    <x:fill>
      <x:patternFill patternType="solid">
        <x:fgColor rgb="FF047857"/>
      </x:patternFill>
    </x:fill>
    <x:fill>
      <x:patternFill patternType="solid">
        <x:fgColor rgb="FF059669"/>
      </x:patternFill>
    </x:fill>
    <x:fill>
      <x:patternFill patternType="solid">
        <x:fgColor rgb="FF9333EA"/>
      </x:patternFill>
    </x:fill>
    <x:fill>
      <x:patternFill patternType="solid">
        <x:fgColor rgb="FF0E7490"/>
      </x:patternFill>
    </x:fill>
    <x:fill>
      <x:patternFill patternType="solid">
        <x:fgColor rgb="FF6D28D9"/>
      </x:patternFill>
    </x:fill>
    <x:fill>
      <x:patternFill patternType="solid">
        <x:fgColor rgb="FF0F172A"/>
      </x:patternFill>
    </x:fill>
    <x:fill>
      <x:patternFill patternType="solid">
        <x:fgColor rgb="FFF8FAFC"/>
      </x:patternFill>
    </x:fill>
    <x:fill>
      <x:patternFill patternType="solid">
        <x:fgColor rgb="FFDC2626"/>
      </x:patternFill>
    </x:fill>
    <x:fill>
      <x:patternFill patternType="solid">
        <x:fgColor rgb="FF16A34A"/>
      </x:patternFill>
    </x:fill>
    <x:fill>
      <x:patternFill patternType="solid">
        <x:fgColor rgb="FFEA580C"/>
      </x:patternFill>
    </x:fill>
    <x:fill>
      <x:patternFill patternType="solid">
        <x:fgColor rgb="FF0D9488"/>
      </x:patternFill>
    </x:fill>
    <x:fill>
      <x:patternFill patternType="solid">
        <x:fgColor rgb="FFF59E0B"/>
      </x:patternFill>
    </x:fill>
    <x:fill>
      <x:patternFill patternType="solid">
        <x:fgColor rgb="FFE0F2FE"/>
      </x:patternFill>
    </x:fill>
    <x:fill>
      <x:patternFill patternType="solid">
        <x:fgColor rgb="FFFEF3C7"/>
      </x:patternFill>
    </x:fill>
    <x:fill>
      <x:patternFill patternType="solid">
        <x:fgColor rgb="FF92400E"/>
      </x:patternFill>
    </x:fill>
    <x:fill>
      <x:patternFill patternType="solid">
        <x:fgColor rgb="FF1F2937"/>
      </x:patternFill>
    </x:fill>
    <x:fill>
      <x:patternFill patternType="solid">
        <x:fgColor rgb="FF4B5563"/>
      </x:patternFill>
    </x:fill>
  </x:fills>
  <x:borders count="2">
    <x:border/>
    <x:border/>
  </x:borders>
  <x:cellStyleXfs count="1">
    <x:xf numFmtId="0" fontId="0" fillId="0" borderId="0"/>
  </x:cellStyleXfs>
  <x:cellXfs count="375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2" fillId="2" borderId="0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 applyAlignment="1">
      <x:alignment wrapText="1"/>
    </x:xf>
    <x:xf numFmtId="201" fontId="2" fillId="2" borderId="1" xfId="0" applyNumberFormat="1" applyFont="1" applyFill="1" applyBorder="1" applyAlignment="1">
      <x:alignment horizontal="center" vertical="center" wrapText="1"/>
    </x:xf>
    <x:xf numFmtId="201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2" fillId="5" borderId="0" xfId="0" applyNumberFormat="1" applyFont="1" applyFill="1" applyBorder="1" applyAlignment="1">
      <x:alignment wrapText="1"/>
    </x:xf>
    <x:xf numFmtId="0" fontId="2" fillId="5" borderId="0" xfId="0" applyNumberFormat="1" applyFont="1" applyFill="1" applyBorder="1" applyAlignment="1">
      <x:alignment horizontal="center" wrapText="1"/>
    </x:xf>
    <x:xf numFmtId="0" fontId="2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2" fillId="5" borderId="1" xfId="0" applyNumberFormat="1" applyFont="1" applyFill="1" applyBorder="1" applyAlignment="1">
      <x:alignment wrapText="1"/>
    </x:xf>
    <x:xf numFmtId="0" fontId="2" fillId="5" borderId="1" xfId="0" applyNumberFormat="1" applyFont="1" applyFill="1" applyBorder="1" applyAlignment="1">
      <x:alignment horizontal="center" wrapText="1"/>
    </x:xf>
    <x:xf numFmtId="0" fontId="2" fillId="5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2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wrapText="1"/>
    </x:xf>
    <x:xf numFmtId="0" fontId="2" fillId="6" borderId="0" xfId="0" applyNumberFormat="1" applyFont="1" applyFill="1" applyBorder="1" applyAlignment="1">
      <x:alignment horizont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wrapText="1"/>
    </x:xf>
    <x:xf numFmtId="0" fontId="2" fillId="6" borderId="1" xfId="0" applyNumberFormat="1" applyFont="1" applyFill="1" applyBorder="1" applyAlignment="1">
      <x:alignment horizont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203" fontId="3" fillId="7" borderId="0" xfId="0" applyNumberFormat="1" applyFont="1" applyFill="1" applyBorder="1" applyAlignment="1">
      <x:alignment horizontal="center" vertical="center" wrapText="1"/>
    </x:xf>
    <x:xf numFmtId="203" fontId="3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wrapText="1"/>
    </x:xf>
    <x:xf numFmtId="0" fontId="2" fillId="9" borderId="0" xfId="0" applyNumberFormat="1" applyFont="1" applyFill="1" applyBorder="1" applyAlignment="1">
      <x:alignment horizontal="center" wrapText="1"/>
    </x:xf>
    <x:xf numFmtId="0" fontId="2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wrapText="1"/>
    </x:xf>
    <x:xf numFmtId="0" fontId="2" fillId="9" borderId="1" xfId="0" applyNumberFormat="1" applyFont="1" applyFill="1" applyBorder="1" applyAlignment="1">
      <x:alignment horizontal="center" wrapText="1"/>
    </x:xf>
    <x:xf numFmtId="0" fontId="2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wrapText="1"/>
    </x:xf>
    <x:xf numFmtId="0" fontId="2" fillId="11" borderId="0" xfId="0" applyNumberFormat="1" applyFont="1" applyFill="1" applyBorder="1" applyAlignment="1">
      <x:alignment horizontal="center" wrapText="1"/>
    </x:xf>
    <x:xf numFmtId="0" fontId="2" fillId="11" borderId="0" xfId="0" applyNumberFormat="1" applyFont="1" applyFill="1" applyBorder="1" applyAlignment="1">
      <x:alignment horizontal="center" vertical="center" wrapText="1"/>
    </x:xf>
    <x:xf numFmtId="0" fontId="0" fillId="11" borderId="1" xfId="0" applyNumberFormat="1" applyFont="1" applyFill="1" applyBorder="1"/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wrapText="1"/>
    </x:xf>
    <x:xf numFmtId="0" fontId="2" fillId="11" borderId="1" xfId="0" applyNumberFormat="1" applyFont="1" applyFill="1" applyBorder="1" applyAlignment="1">
      <x:alignment horizontal="center" wrapText="1"/>
    </x:xf>
    <x:xf numFmtId="0" fontId="2" fillId="11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 applyAlignment="1">
      <x:alignment horizontal="center" vertical="center"/>
    </x:xf>
    <x:xf numFmtId="0" fontId="2" fillId="12" borderId="0" xfId="0" applyNumberFormat="1" applyFont="1" applyFill="1" applyBorder="1"/>
    <x:xf numFmtId="0" fontId="2" fillId="12" borderId="0" xfId="0" applyNumberFormat="1" applyFont="1" applyFill="1" applyBorder="1" applyAlignment="1">
      <x:alignment wrapText="1"/>
    </x:xf>
    <x:xf numFmtId="0" fontId="2" fillId="12" borderId="0" xfId="0" applyNumberFormat="1" applyFont="1" applyFill="1" applyBorder="1" applyAlignment="1">
      <x:alignment horizontal="center" wrapText="1"/>
    </x:xf>
    <x:xf numFmtId="0" fontId="2" fillId="12" borderId="0" xfId="0" applyNumberFormat="1" applyFont="1" applyFill="1" applyBorder="1" applyAlignment="1">
      <x:alignment horizontal="center" vertical="center" wrapText="1"/>
    </x:xf>
    <x:xf numFmtId="0" fontId="2" fillId="12" borderId="1" xfId="0" applyNumberFormat="1" applyFont="1" applyFill="1" applyBorder="1"/>
    <x:xf numFmtId="0" fontId="2" fillId="12" borderId="1" xfId="0" applyNumberFormat="1" applyFont="1" applyFill="1" applyBorder="1" applyAlignment="1">
      <x:alignment wrapText="1"/>
    </x:xf>
    <x:xf numFmtId="0" fontId="2" fillId="12" borderId="1" xfId="0" applyNumberFormat="1" applyFont="1" applyFill="1" applyBorder="1" applyAlignment="1">
      <x:alignment horizontal="center" wrapText="1"/>
    </x:xf>
    <x:xf numFmtId="0" fontId="2" fillId="12" borderId="1" xfId="0" applyNumberFormat="1" applyFont="1" applyFill="1" applyBorder="1" applyAlignment="1">
      <x:alignment horizontal="center" vertical="center" wrapText="1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1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center"/>
    </x:xf>
    <x:xf numFmtId="0" fontId="1" fillId="13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2" fillId="14" borderId="0" xfId="0" applyNumberFormat="1" applyFont="1" applyFill="1" applyBorder="1"/>
    <x:xf numFmtId="0" fontId="2" fillId="14" borderId="0" xfId="0" applyNumberFormat="1" applyFont="1" applyFill="1" applyBorder="1" applyAlignment="1">
      <x:alignment wrapText="1"/>
    </x:xf>
    <x:xf numFmtId="0" fontId="2" fillId="14" borderId="0" xfId="0" applyNumberFormat="1" applyFont="1" applyFill="1" applyBorder="1" applyAlignment="1">
      <x:alignment horizontal="center" wrapText="1"/>
    </x:xf>
    <x:xf numFmtId="0" fontId="2" fillId="14" borderId="0" xfId="0" applyNumberFormat="1" applyFont="1" applyFill="1" applyBorder="1" applyAlignment="1">
      <x:alignment horizontal="center" vertical="center" wrapText="1"/>
    </x:xf>
    <x:xf numFmtId="0" fontId="0" fillId="14" borderId="1" xfId="0" applyNumberFormat="1" applyFont="1" applyFill="1" applyBorder="1"/>
    <x:xf numFmtId="0" fontId="2" fillId="14" borderId="1" xfId="0" applyNumberFormat="1" applyFont="1" applyFill="1" applyBorder="1"/>
    <x:xf numFmtId="0" fontId="2" fillId="14" borderId="1" xfId="0" applyNumberFormat="1" applyFont="1" applyFill="1" applyBorder="1" applyAlignment="1">
      <x:alignment wrapText="1"/>
    </x:xf>
    <x:xf numFmtId="0" fontId="2" fillId="14" borderId="1" xfId="0" applyNumberFormat="1" applyFont="1" applyFill="1" applyBorder="1" applyAlignment="1">
      <x:alignment horizontal="center" wrapText="1"/>
    </x:xf>
    <x:xf numFmtId="0" fontId="2" fillId="14" borderId="1" xfId="0" applyNumberFormat="1" applyFont="1" applyFill="1" applyBorder="1" applyAlignment="1">
      <x:alignment horizontal="center" vertical="center" wrapText="1"/>
    </x:xf>
    <x:xf numFmtId="0" fontId="0" fillId="15" borderId="0" xfId="0" applyNumberFormat="1" applyFont="1" applyFill="1" applyBorder="1"/>
    <x:xf numFmtId="0" fontId="1" fillId="15" borderId="0" xfId="0" applyNumberFormat="1" applyFont="1" applyFill="1" applyBorder="1"/>
    <x:xf numFmtId="0" fontId="1" fillId="15" borderId="0" xfId="0" applyNumberFormat="1" applyFont="1" applyFill="1" applyBorder="1" applyAlignment="1">
      <x:alignment horizontal="center"/>
    </x:xf>
    <x:xf numFmtId="0" fontId="1" fillId="15" borderId="0" xfId="0" applyNumberFormat="1" applyFont="1" applyFill="1" applyBorder="1" applyAlignment="1">
      <x:alignment horizontal="center" vertical="center"/>
    </x:xf>
    <x:xf numFmtId="0" fontId="0" fillId="15" borderId="1" xfId="0" applyNumberFormat="1" applyFont="1" applyFill="1" applyBorder="1"/>
    <x:xf numFmtId="0" fontId="1" fillId="15" borderId="1" xfId="0" applyNumberFormat="1" applyFont="1" applyFill="1" applyBorder="1"/>
    <x:xf numFmtId="0" fontId="1" fillId="15" borderId="1" xfId="0" applyNumberFormat="1" applyFont="1" applyFill="1" applyBorder="1" applyAlignment="1">
      <x:alignment horizontal="center"/>
    </x:xf>
    <x:xf numFmtId="0" fontId="1" fillId="15" borderId="1" xfId="0" applyNumberFormat="1" applyFont="1" applyFill="1" applyBorder="1" applyAlignment="1">
      <x:alignment horizontal="center" vertical="center"/>
    </x:xf>
    <x:xf numFmtId="0" fontId="2" fillId="15" borderId="0" xfId="0" applyNumberFormat="1" applyFont="1" applyFill="1" applyBorder="1"/>
    <x:xf numFmtId="0" fontId="2" fillId="15" borderId="0" xfId="0" applyNumberFormat="1" applyFont="1" applyFill="1" applyBorder="1" applyAlignment="1">
      <x:alignment wrapText="1"/>
    </x:xf>
    <x:xf numFmtId="0" fontId="2" fillId="15" borderId="0" xfId="0" applyNumberFormat="1" applyFont="1" applyFill="1" applyBorder="1" applyAlignment="1">
      <x:alignment horizontal="center" wrapText="1"/>
    </x:xf>
    <x:xf numFmtId="0" fontId="2" fillId="15" borderId="0" xfId="0" applyNumberFormat="1" applyFont="1" applyFill="1" applyBorder="1" applyAlignment="1">
      <x:alignment horizontal="center" vertical="center" wrapText="1"/>
    </x:xf>
    <x:xf numFmtId="0" fontId="2" fillId="15" borderId="1" xfId="0" applyNumberFormat="1" applyFont="1" applyFill="1" applyBorder="1"/>
    <x:xf numFmtId="0" fontId="2" fillId="15" borderId="1" xfId="0" applyNumberFormat="1" applyFont="1" applyFill="1" applyBorder="1" applyAlignment="1">
      <x:alignment wrapText="1"/>
    </x:xf>
    <x:xf numFmtId="0" fontId="2" fillId="15" borderId="1" xfId="0" applyNumberFormat="1" applyFont="1" applyFill="1" applyBorder="1" applyAlignment="1">
      <x:alignment horizontal="center" wrapText="1"/>
    </x:xf>
    <x:xf numFmtId="0" fontId="2" fillId="15" borderId="1" xfId="0" applyNumberFormat="1" applyFont="1" applyFill="1" applyBorder="1" applyAlignment="1">
      <x:alignment horizontal="center" vertical="center" wrapText="1"/>
    </x:xf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0" fillId="16" borderId="0" xfId="0" applyNumberFormat="1" applyFont="1" applyFill="1" applyBorder="1"/>
    <x:xf numFmtId="0" fontId="1" fillId="16" borderId="0" xfId="0" applyNumberFormat="1" applyFont="1" applyFill="1" applyBorder="1"/>
    <x:xf numFmtId="0" fontId="1" fillId="16" borderId="0" xfId="0" applyNumberFormat="1" applyFont="1" applyFill="1" applyBorder="1" applyAlignment="1">
      <x:alignment horizontal="center"/>
    </x:xf>
    <x:xf numFmtId="0" fontId="1" fillId="16" borderId="0" xfId="0" applyNumberFormat="1" applyFont="1" applyFill="1" applyBorder="1" applyAlignment="1">
      <x:alignment horizontal="center" vertical="center"/>
    </x:xf>
    <x:xf numFmtId="0" fontId="0" fillId="16" borderId="1" xfId="0" applyNumberFormat="1" applyFont="1" applyFill="1" applyBorder="1"/>
    <x:xf numFmtId="0" fontId="1" fillId="16" borderId="1" xfId="0" applyNumberFormat="1" applyFont="1" applyFill="1" applyBorder="1"/>
    <x:xf numFmtId="0" fontId="1" fillId="16" borderId="1" xfId="0" applyNumberFormat="1" applyFont="1" applyFill="1" applyBorder="1" applyAlignment="1">
      <x:alignment horizontal="center"/>
    </x:xf>
    <x:xf numFmtId="0" fontId="1" fillId="16" borderId="1" xfId="0" applyNumberFormat="1" applyFont="1" applyFill="1" applyBorder="1" applyAlignment="1">
      <x:alignment horizontal="center" vertical="center"/>
    </x:xf>
    <x:xf numFmtId="0" fontId="2" fillId="16" borderId="0" xfId="0" applyNumberFormat="1" applyFont="1" applyFill="1" applyBorder="1"/>
    <x:xf numFmtId="0" fontId="2" fillId="16" borderId="0" xfId="0" applyNumberFormat="1" applyFont="1" applyFill="1" applyBorder="1" applyAlignment="1">
      <x:alignment wrapText="1"/>
    </x:xf>
    <x:xf numFmtId="0" fontId="2" fillId="16" borderId="0" xfId="0" applyNumberFormat="1" applyFont="1" applyFill="1" applyBorder="1" applyAlignment="1">
      <x:alignment horizontal="center" wrapText="1"/>
    </x:xf>
    <x:xf numFmtId="0" fontId="2" fillId="16" borderId="0" xfId="0" applyNumberFormat="1" applyFont="1" applyFill="1" applyBorder="1" applyAlignment="1">
      <x:alignment horizontal="center" vertical="center" wrapText="1"/>
    </x:xf>
    <x:xf numFmtId="0" fontId="2" fillId="16" borderId="1" xfId="0" applyNumberFormat="1" applyFont="1" applyFill="1" applyBorder="1"/>
    <x:xf numFmtId="0" fontId="2" fillId="16" borderId="1" xfId="0" applyNumberFormat="1" applyFont="1" applyFill="1" applyBorder="1" applyAlignment="1">
      <x:alignment wrapText="1"/>
    </x:xf>
    <x:xf numFmtId="0" fontId="2" fillId="16" borderId="1" xfId="0" applyNumberFormat="1" applyFont="1" applyFill="1" applyBorder="1" applyAlignment="1">
      <x:alignment horizontal="center" wrapText="1"/>
    </x:xf>
    <x:xf numFmtId="0" fontId="2" fillId="16" borderId="1" xfId="0" applyNumberFormat="1" applyFont="1" applyFill="1" applyBorder="1" applyAlignment="1">
      <x:alignment horizontal="center" vertical="center" wrapText="1"/>
    </x:xf>
    <x:xf numFmtId="0" fontId="0" fillId="17" borderId="0" xfId="0" applyNumberFormat="1" applyFont="1" applyFill="1" applyBorder="1"/>
    <x:xf numFmtId="0" fontId="1" fillId="17" borderId="0" xfId="0" applyNumberFormat="1" applyFont="1" applyFill="1" applyBorder="1"/>
    <x:xf numFmtId="0" fontId="1" fillId="17" borderId="0" xfId="0" applyNumberFormat="1" applyFont="1" applyFill="1" applyBorder="1" applyAlignment="1">
      <x:alignment horizontal="center"/>
    </x:xf>
    <x:xf numFmtId="0" fontId="1" fillId="17" borderId="0" xfId="0" applyNumberFormat="1" applyFont="1" applyFill="1" applyBorder="1" applyAlignment="1">
      <x:alignment horizontal="center" vertical="center"/>
    </x:xf>
    <x:xf numFmtId="0" fontId="0" fillId="17" borderId="1" xfId="0" applyNumberFormat="1" applyFont="1" applyFill="1" applyBorder="1"/>
    <x:xf numFmtId="0" fontId="1" fillId="17" borderId="1" xfId="0" applyNumberFormat="1" applyFont="1" applyFill="1" applyBorder="1"/>
    <x:xf numFmtId="0" fontId="1" fillId="17" borderId="1" xfId="0" applyNumberFormat="1" applyFont="1" applyFill="1" applyBorder="1" applyAlignment="1">
      <x:alignment horizontal="center"/>
    </x:xf>
    <x:xf numFmtId="0" fontId="1" fillId="17" borderId="1" xfId="0" applyNumberFormat="1" applyFont="1" applyFill="1" applyBorder="1" applyAlignment="1">
      <x:alignment horizontal="center" vertical="center"/>
    </x:xf>
    <x:xf numFmtId="0" fontId="2" fillId="17" borderId="0" xfId="0" applyNumberFormat="1" applyFont="1" applyFill="1" applyBorder="1"/>
    <x:xf numFmtId="0" fontId="2" fillId="17" borderId="0" xfId="0" applyNumberFormat="1" applyFont="1" applyFill="1" applyBorder="1" applyAlignment="1">
      <x:alignment wrapText="1"/>
    </x:xf>
    <x:xf numFmtId="0" fontId="2" fillId="17" borderId="0" xfId="0" applyNumberFormat="1" applyFont="1" applyFill="1" applyBorder="1" applyAlignment="1">
      <x:alignment horizontal="center" wrapText="1"/>
    </x:xf>
    <x:xf numFmtId="0" fontId="2" fillId="17" borderId="0" xfId="0" applyNumberFormat="1" applyFont="1" applyFill="1" applyBorder="1" applyAlignment="1">
      <x:alignment horizontal="center" vertical="center" wrapText="1"/>
    </x:xf>
    <x:xf numFmtId="0" fontId="2" fillId="17" borderId="1" xfId="0" applyNumberFormat="1" applyFont="1" applyFill="1" applyBorder="1"/>
    <x:xf numFmtId="0" fontId="2" fillId="17" borderId="1" xfId="0" applyNumberFormat="1" applyFont="1" applyFill="1" applyBorder="1" applyAlignment="1">
      <x:alignment wrapText="1"/>
    </x:xf>
    <x:xf numFmtId="0" fontId="2" fillId="17" borderId="1" xfId="0" applyNumberFormat="1" applyFont="1" applyFill="1" applyBorder="1" applyAlignment="1">
      <x:alignment horizontal="center" wrapText="1"/>
    </x:xf>
    <x:xf numFmtId="0" fontId="2" fillId="17" borderId="1" xfId="0" applyNumberFormat="1" applyFont="1" applyFill="1" applyBorder="1" applyAlignment="1">
      <x:alignment horizontal="center" vertical="center" wrapText="1"/>
    </x:xf>
    <x:xf numFmtId="0" fontId="0" fillId="18" borderId="0" xfId="0" applyNumberFormat="1" applyFont="1" applyFill="1" applyBorder="1"/>
    <x:xf numFmtId="0" fontId="1" fillId="18" borderId="0" xfId="0" applyNumberFormat="1" applyFont="1" applyFill="1" applyBorder="1"/>
    <x:xf numFmtId="0" fontId="1" fillId="18" borderId="0" xfId="0" applyNumberFormat="1" applyFont="1" applyFill="1" applyBorder="1" applyAlignment="1">
      <x:alignment horizontal="center"/>
    </x:xf>
    <x:xf numFmtId="0" fontId="1" fillId="18" borderId="0" xfId="0" applyNumberFormat="1" applyFont="1" applyFill="1" applyBorder="1" applyAlignment="1">
      <x:alignment horizontal="center" vertical="center"/>
    </x:xf>
    <x:xf numFmtId="0" fontId="0" fillId="18" borderId="1" xfId="0" applyNumberFormat="1" applyFont="1" applyFill="1" applyBorder="1"/>
    <x:xf numFmtId="0" fontId="1" fillId="18" borderId="1" xfId="0" applyNumberFormat="1" applyFont="1" applyFill="1" applyBorder="1"/>
    <x:xf numFmtId="0" fontId="1" fillId="18" borderId="1" xfId="0" applyNumberFormat="1" applyFont="1" applyFill="1" applyBorder="1" applyAlignment="1">
      <x:alignment horizontal="center"/>
    </x:xf>
    <x:xf numFmtId="0" fontId="1" fillId="18" borderId="1" xfId="0" applyNumberFormat="1" applyFont="1" applyFill="1" applyBorder="1" applyAlignment="1">
      <x:alignment horizontal="center" vertical="center"/>
    </x:xf>
    <x:xf numFmtId="0" fontId="2" fillId="5" borderId="0" xfId="0" applyNumberFormat="1" applyFont="1" applyFill="1" applyBorder="1" applyAlignment="1">
      <x:alignment horizontal="center"/>
    </x:xf>
    <x:xf numFmtId="0" fontId="2" fillId="5" borderId="0" xfId="0" applyNumberFormat="1" applyFont="1" applyFill="1" applyBorder="1" applyAlignment="1">
      <x:alignment horizontal="center" vertical="center"/>
    </x:xf>
    <x:xf numFmtId="0" fontId="2" fillId="5" borderId="1" xfId="0" applyNumberFormat="1" applyFont="1" applyFill="1" applyBorder="1" applyAlignment="1">
      <x:alignment horizontal="center"/>
    </x:xf>
    <x:xf numFmtId="0" fontId="2" fillId="5" borderId="1" xfId="0" applyNumberFormat="1" applyFont="1" applyFill="1" applyBorder="1" applyAlignment="1">
      <x:alignment horizontal="center" vertical="center"/>
    </x:xf>
    <x:xf numFmtId="0" fontId="0" fillId="19" borderId="0" xfId="0" applyNumberFormat="1" applyFont="1" applyFill="1" applyBorder="1"/>
    <x:xf numFmtId="0" fontId="4" fillId="19" borderId="0" xfId="0" applyNumberFormat="1" applyFont="1" applyFill="1" applyBorder="1"/>
    <x:xf numFmtId="0" fontId="4" fillId="19" borderId="0" xfId="0" applyNumberFormat="1" applyFont="1" applyFill="1" applyBorder="1" applyAlignment="1">
      <x:alignment horizontal="center"/>
    </x:xf>
    <x:xf numFmtId="0" fontId="4" fillId="19" borderId="0" xfId="0" applyNumberFormat="1" applyFont="1" applyFill="1" applyBorder="1" applyAlignment="1">
      <x:alignment horizontal="center" vertical="center"/>
    </x:xf>
    <x:xf numFmtId="0" fontId="0" fillId="19" borderId="1" xfId="0" applyNumberFormat="1" applyFont="1" applyFill="1" applyBorder="1"/>
    <x:xf numFmtId="0" fontId="4" fillId="19" borderId="1" xfId="0" applyNumberFormat="1" applyFont="1" applyFill="1" applyBorder="1"/>
    <x:xf numFmtId="0" fontId="4" fillId="19" borderId="1" xfId="0" applyNumberFormat="1" applyFont="1" applyFill="1" applyBorder="1" applyAlignment="1">
      <x:alignment horizontal="center"/>
    </x:xf>
    <x:xf numFmtId="0" fontId="4" fillId="19" borderId="1" xfId="0" applyNumberFormat="1" applyFont="1" applyFill="1" applyBorder="1" applyAlignment="1">
      <x:alignment horizontal="center" vertical="center"/>
    </x:xf>
    <x:xf numFmtId="0" fontId="0" fillId="20" borderId="0" xfId="0" applyNumberFormat="1" applyFont="1" applyFill="1" applyBorder="1"/>
    <x:xf numFmtId="0" fontId="2" fillId="20" borderId="0" xfId="0" applyNumberFormat="1" applyFont="1" applyFill="1" applyBorder="1"/>
    <x:xf numFmtId="0" fontId="2" fillId="20" borderId="0" xfId="0" applyNumberFormat="1" applyFont="1" applyFill="1" applyBorder="1" applyAlignment="1">
      <x:alignment horizontal="center"/>
    </x:xf>
    <x:xf numFmtId="0" fontId="2" fillId="20" borderId="0" xfId="0" applyNumberFormat="1" applyFont="1" applyFill="1" applyBorder="1" applyAlignment="1">
      <x:alignment horizontal="center" vertical="center"/>
    </x:xf>
    <x:xf numFmtId="0" fontId="0" fillId="20" borderId="1" xfId="0" applyNumberFormat="1" applyFont="1" applyFill="1" applyBorder="1"/>
    <x:xf numFmtId="0" fontId="2" fillId="20" borderId="1" xfId="0" applyNumberFormat="1" applyFont="1" applyFill="1" applyBorder="1"/>
    <x:xf numFmtId="0" fontId="2" fillId="20" borderId="1" xfId="0" applyNumberFormat="1" applyFont="1" applyFill="1" applyBorder="1" applyAlignment="1">
      <x:alignment horizontal="center"/>
    </x:xf>
    <x:xf numFmtId="0" fontId="2" fillId="20" borderId="1" xfId="0" applyNumberFormat="1" applyFont="1" applyFill="1" applyBorder="1" applyAlignment="1">
      <x:alignment horizontal="center" vertical="center"/>
    </x:xf>
    <x:xf numFmtId="0" fontId="0" fillId="21" borderId="0" xfId="0" applyNumberFormat="1" applyFont="1" applyFill="1" applyBorder="1"/>
    <x:xf numFmtId="0" fontId="2" fillId="21" borderId="0" xfId="0" applyNumberFormat="1" applyFont="1" applyFill="1" applyBorder="1"/>
    <x:xf numFmtId="0" fontId="2" fillId="21" borderId="0" xfId="0" applyNumberFormat="1" applyFont="1" applyFill="1" applyBorder="1" applyAlignment="1">
      <x:alignment horizontal="center"/>
    </x:xf>
    <x:xf numFmtId="0" fontId="2" fillId="21" borderId="0" xfId="0" applyNumberFormat="1" applyFont="1" applyFill="1" applyBorder="1" applyAlignment="1">
      <x:alignment horizontal="center" vertical="center"/>
    </x:xf>
    <x:xf numFmtId="0" fontId="0" fillId="21" borderId="1" xfId="0" applyNumberFormat="1" applyFont="1" applyFill="1" applyBorder="1"/>
    <x:xf numFmtId="0" fontId="2" fillId="21" borderId="1" xfId="0" applyNumberFormat="1" applyFont="1" applyFill="1" applyBorder="1"/>
    <x:xf numFmtId="0" fontId="2" fillId="21" borderId="1" xfId="0" applyNumberFormat="1" applyFont="1" applyFill="1" applyBorder="1" applyAlignment="1">
      <x:alignment horizontal="center"/>
    </x:xf>
    <x:xf numFmtId="0" fontId="2" fillId="21" borderId="1" xfId="0" applyNumberFormat="1" applyFont="1" applyFill="1" applyBorder="1" applyAlignment="1">
      <x:alignment horizontal="center" vertical="center"/>
    </x:xf>
    <x:xf numFmtId="0" fontId="0" fillId="22" borderId="0" xfId="0" applyNumberFormat="1" applyFont="1" applyFill="1" applyBorder="1"/>
    <x:xf numFmtId="0" fontId="2" fillId="22" borderId="0" xfId="0" applyNumberFormat="1" applyFont="1" applyFill="1" applyBorder="1"/>
    <x:xf numFmtId="0" fontId="2" fillId="22" borderId="0" xfId="0" applyNumberFormat="1" applyFont="1" applyFill="1" applyBorder="1" applyAlignment="1">
      <x:alignment horizontal="center"/>
    </x:xf>
    <x:xf numFmtId="0" fontId="2" fillId="22" borderId="0" xfId="0" applyNumberFormat="1" applyFont="1" applyFill="1" applyBorder="1" applyAlignment="1">
      <x:alignment horizontal="center" vertical="center"/>
    </x:xf>
    <x:xf numFmtId="0" fontId="0" fillId="22" borderId="1" xfId="0" applyNumberFormat="1" applyFont="1" applyFill="1" applyBorder="1"/>
    <x:xf numFmtId="0" fontId="2" fillId="22" borderId="1" xfId="0" applyNumberFormat="1" applyFont="1" applyFill="1" applyBorder="1"/>
    <x:xf numFmtId="0" fontId="2" fillId="22" borderId="1" xfId="0" applyNumberFormat="1" applyFont="1" applyFill="1" applyBorder="1" applyAlignment="1">
      <x:alignment horizontal="center"/>
    </x:xf>
    <x:xf numFmtId="0" fontId="2" fillId="22" borderId="1" xfId="0" applyNumberFormat="1" applyFont="1" applyFill="1" applyBorder="1" applyAlignment="1">
      <x:alignment horizontal="center" vertical="center"/>
    </x:xf>
    <x:xf numFmtId="0" fontId="2" fillId="10" borderId="0" xfId="0" applyNumberFormat="1" applyFont="1" applyFill="1" applyBorder="1"/>
    <x:xf numFmtId="0" fontId="2" fillId="10" borderId="0" xfId="0" applyNumberFormat="1" applyFont="1" applyFill="1" applyBorder="1" applyAlignment="1">
      <x:alignment horizontal="center"/>
    </x:xf>
    <x:xf numFmtId="0" fontId="2" fillId="10" borderId="0" xfId="0" applyNumberFormat="1" applyFont="1" applyFill="1" applyBorder="1" applyAlignment="1">
      <x:alignment horizontal="center" vertical="center"/>
    </x:xf>
    <x:xf numFmtId="0" fontId="2" fillId="10" borderId="1" xfId="0" applyNumberFormat="1" applyFont="1" applyFill="1" applyBorder="1"/>
    <x:xf numFmtId="0" fontId="2" fillId="10" borderId="1" xfId="0" applyNumberFormat="1" applyFont="1" applyFill="1" applyBorder="1" applyAlignment="1">
      <x:alignment horizontal="center"/>
    </x:xf>
    <x:xf numFmtId="0" fontId="2" fillId="10" borderId="1" xfId="0" applyNumberFormat="1" applyFont="1" applyFill="1" applyBorder="1" applyAlignment="1">
      <x:alignment horizontal="center" vertical="center"/>
    </x:xf>
    <x:xf numFmtId="0" fontId="0" fillId="23" borderId="0" xfId="0" applyNumberFormat="1" applyFont="1" applyFill="1" applyBorder="1"/>
    <x:xf numFmtId="0" fontId="2" fillId="23" borderId="0" xfId="0" applyNumberFormat="1" applyFont="1" applyFill="1" applyBorder="1"/>
    <x:xf numFmtId="0" fontId="2" fillId="23" borderId="0" xfId="0" applyNumberFormat="1" applyFont="1" applyFill="1" applyBorder="1" applyAlignment="1">
      <x:alignment horizontal="center"/>
    </x:xf>
    <x:xf numFmtId="0" fontId="2" fillId="23" borderId="0" xfId="0" applyNumberFormat="1" applyFont="1" applyFill="1" applyBorder="1" applyAlignment="1">
      <x:alignment horizontal="center" vertical="center"/>
    </x:xf>
    <x:xf numFmtId="0" fontId="0" fillId="23" borderId="1" xfId="0" applyNumberFormat="1" applyFont="1" applyFill="1" applyBorder="1"/>
    <x:xf numFmtId="0" fontId="2" fillId="23" borderId="1" xfId="0" applyNumberFormat="1" applyFont="1" applyFill="1" applyBorder="1"/>
    <x:xf numFmtId="0" fontId="2" fillId="23" borderId="1" xfId="0" applyNumberFormat="1" applyFont="1" applyFill="1" applyBorder="1" applyAlignment="1">
      <x:alignment horizontal="center"/>
    </x:xf>
    <x:xf numFmtId="0" fontId="2" fillId="23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2" fillId="6" borderId="1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0" fillId="24" borderId="0" xfId="0" applyNumberFormat="1" applyFont="1" applyFill="1" applyBorder="1"/>
    <x:xf numFmtId="0" fontId="2" fillId="24" borderId="0" xfId="0" applyNumberFormat="1" applyFont="1" applyFill="1" applyBorder="1"/>
    <x:xf numFmtId="0" fontId="2" fillId="24" borderId="0" xfId="0" applyNumberFormat="1" applyFont="1" applyFill="1" applyBorder="1" applyAlignment="1">
      <x:alignment horizontal="center"/>
    </x:xf>
    <x:xf numFmtId="0" fontId="2" fillId="24" borderId="0" xfId="0" applyNumberFormat="1" applyFont="1" applyFill="1" applyBorder="1" applyAlignment="1">
      <x:alignment horizontal="center" vertical="center"/>
    </x:xf>
    <x:xf numFmtId="0" fontId="0" fillId="24" borderId="1" xfId="0" applyNumberFormat="1" applyFont="1" applyFill="1" applyBorder="1"/>
    <x:xf numFmtId="0" fontId="2" fillId="24" borderId="1" xfId="0" applyNumberFormat="1" applyFont="1" applyFill="1" applyBorder="1"/>
    <x:xf numFmtId="0" fontId="2" fillId="24" borderId="1" xfId="0" applyNumberFormat="1" applyFont="1" applyFill="1" applyBorder="1" applyAlignment="1">
      <x:alignment horizontal="center"/>
    </x:xf>
    <x:xf numFmtId="0" fontId="2" fillId="24" borderId="1" xfId="0" applyNumberFormat="1" applyFont="1" applyFill="1" applyBorder="1" applyAlignment="1">
      <x:alignment horizontal="center" vertical="center"/>
    </x:xf>
    <x:xf numFmtId="203" fontId="4" fillId="19" borderId="0" xfId="0" applyNumberFormat="1" applyFont="1" applyFill="1" applyBorder="1" applyAlignment="1">
      <x:alignment horizontal="center" vertical="center"/>
    </x:xf>
    <x:xf numFmtId="203" fontId="2" fillId="10" borderId="0" xfId="0" applyNumberFormat="1" applyFont="1" applyFill="1" applyBorder="1" applyAlignment="1">
      <x:alignment horizontal="center" vertical="center"/>
    </x:xf>
    <x:xf numFmtId="203" fontId="2" fillId="23" borderId="0" xfId="0" applyNumberFormat="1" applyFont="1" applyFill="1" applyBorder="1" applyAlignment="1">
      <x:alignment horizontal="center" vertical="center"/>
    </x:xf>
    <x:xf numFmtId="203" fontId="2" fillId="6" borderId="0" xfId="0" applyNumberFormat="1" applyFont="1" applyFill="1" applyBorder="1" applyAlignment="1">
      <x:alignment horizontal="center" vertical="center"/>
    </x:xf>
    <x:xf numFmtId="203" fontId="2" fillId="24" borderId="0" xfId="0" applyNumberFormat="1" applyFont="1" applyFill="1" applyBorder="1" applyAlignment="1">
      <x:alignment horizontal="center" vertical="center"/>
    </x:xf>
    <x:xf numFmtId="203" fontId="4" fillId="19" borderId="1" xfId="0" applyNumberFormat="1" applyFont="1" applyFill="1" applyBorder="1" applyAlignment="1">
      <x:alignment horizontal="center" vertical="center"/>
    </x:xf>
    <x:xf numFmtId="203" fontId="2" fillId="10" borderId="1" xfId="0" applyNumberFormat="1" applyFont="1" applyFill="1" applyBorder="1" applyAlignment="1">
      <x:alignment horizontal="center" vertical="center"/>
    </x:xf>
    <x:xf numFmtId="203" fontId="2" fillId="23" borderId="1" xfId="0" applyNumberFormat="1" applyFont="1" applyFill="1" applyBorder="1" applyAlignment="1">
      <x:alignment horizontal="center" vertical="center"/>
    </x:xf>
    <x:xf numFmtId="203" fontId="2" fillId="6" borderId="1" xfId="0" applyNumberFormat="1" applyFont="1" applyFill="1" applyBorder="1" applyAlignment="1">
      <x:alignment horizontal="center" vertical="center"/>
    </x:xf>
    <x:xf numFmtId="203" fontId="2" fillId="24" borderId="1" xfId="0" applyNumberFormat="1" applyFont="1" applyFill="1" applyBorder="1" applyAlignment="1">
      <x:alignment horizontal="center" vertical="center"/>
    </x:xf>
    <x:xf numFmtId="205" fontId="4" fillId="19" borderId="0" xfId="0" applyNumberFormat="1" applyFont="1" applyFill="1" applyBorder="1" applyAlignment="1">
      <x:alignment horizontal="center" vertical="center"/>
    </x:xf>
    <x:xf numFmtId="205" fontId="4" fillId="19" borderId="1" xfId="0" applyNumberFormat="1" applyFont="1" applyFill="1" applyBorder="1" applyAlignment="1">
      <x:alignment horizontal="center" vertical="center"/>
    </x:xf>
    <x:xf numFmtId="0" fontId="0" fillId="25" borderId="0" xfId="0" applyNumberFormat="1" applyFont="1" applyFill="1" applyBorder="1"/>
    <x:xf numFmtId="0" fontId="3" fillId="25" borderId="0" xfId="0" applyNumberFormat="1" applyFont="1" applyFill="1" applyBorder="1"/>
    <x:xf numFmtId="0" fontId="3" fillId="25" borderId="0" xfId="0" applyNumberFormat="1" applyFont="1" applyFill="1" applyBorder="1" applyAlignment="1">
      <x:alignment wrapText="1"/>
    </x:xf>
    <x:xf numFmtId="0" fontId="3" fillId="25" borderId="0" xfId="0" applyNumberFormat="1" applyFont="1" applyFill="1" applyBorder="1" applyAlignment="1">
      <x:alignment horizontal="center" wrapText="1"/>
    </x:xf>
    <x:xf numFmtId="0" fontId="3" fillId="25" borderId="0" xfId="0" applyNumberFormat="1" applyFont="1" applyFill="1" applyBorder="1" applyAlignment="1">
      <x:alignment horizontal="center" vertical="center" wrapText="1"/>
    </x:xf>
    <x:xf numFmtId="0" fontId="0" fillId="25" borderId="1" xfId="0" applyNumberFormat="1" applyFont="1" applyFill="1" applyBorder="1"/>
    <x:xf numFmtId="0" fontId="3" fillId="25" borderId="1" xfId="0" applyNumberFormat="1" applyFont="1" applyFill="1" applyBorder="1"/>
    <x:xf numFmtId="0" fontId="3" fillId="25" borderId="1" xfId="0" applyNumberFormat="1" applyFont="1" applyFill="1" applyBorder="1" applyAlignment="1">
      <x:alignment wrapText="1"/>
    </x:xf>
    <x:xf numFmtId="0" fontId="3" fillId="25" borderId="1" xfId="0" applyNumberFormat="1" applyFont="1" applyFill="1" applyBorder="1" applyAlignment="1">
      <x:alignment horizontal="center" wrapText="1"/>
    </x:xf>
    <x:xf numFmtId="0" fontId="3" fillId="25" borderId="1" xfId="0" applyNumberFormat="1" applyFont="1" applyFill="1" applyBorder="1" applyAlignment="1">
      <x:alignment horizontal="center" vertical="center" wrapText="1"/>
    </x:xf>
    <x:xf numFmtId="0" fontId="0" fillId="26" borderId="0" xfId="0" applyNumberFormat="1" applyFont="1" applyFill="1" applyBorder="1"/>
    <x:xf numFmtId="0" fontId="3" fillId="26" borderId="0" xfId="0" applyNumberFormat="1" applyFont="1" applyFill="1" applyBorder="1"/>
    <x:xf numFmtId="0" fontId="3" fillId="26" borderId="0" xfId="0" applyNumberFormat="1" applyFont="1" applyFill="1" applyBorder="1" applyAlignment="1">
      <x:alignment wrapText="1"/>
    </x:xf>
    <x:xf numFmtId="0" fontId="3" fillId="26" borderId="0" xfId="0" applyNumberFormat="1" applyFont="1" applyFill="1" applyBorder="1" applyAlignment="1">
      <x:alignment horizontal="center" wrapText="1"/>
    </x:xf>
    <x:xf numFmtId="0" fontId="3" fillId="26" borderId="0" xfId="0" applyNumberFormat="1" applyFont="1" applyFill="1" applyBorder="1" applyAlignment="1">
      <x:alignment horizontal="center" vertical="center" wrapText="1"/>
    </x:xf>
    <x:xf numFmtId="0" fontId="0" fillId="26" borderId="1" xfId="0" applyNumberFormat="1" applyFont="1" applyFill="1" applyBorder="1"/>
    <x:xf numFmtId="0" fontId="3" fillId="26" borderId="1" xfId="0" applyNumberFormat="1" applyFont="1" applyFill="1" applyBorder="1"/>
    <x:xf numFmtId="0" fontId="3" fillId="26" borderId="1" xfId="0" applyNumberFormat="1" applyFont="1" applyFill="1" applyBorder="1" applyAlignment="1">
      <x:alignment wrapText="1"/>
    </x:xf>
    <x:xf numFmtId="0" fontId="3" fillId="26" borderId="1" xfId="0" applyNumberFormat="1" applyFont="1" applyFill="1" applyBorder="1" applyAlignment="1">
      <x:alignment horizontal="center" wrapText="1"/>
    </x:xf>
    <x:xf numFmtId="0" fontId="3" fillId="26" borderId="1" xfId="0" applyNumberFormat="1" applyFont="1" applyFill="1" applyBorder="1" applyAlignment="1">
      <x:alignment horizontal="center" vertical="center" wrapText="1"/>
    </x:xf>
    <x:xf numFmtId="0" fontId="0" fillId="27" borderId="0" xfId="0" applyNumberFormat="1" applyFont="1" applyFill="1" applyBorder="1"/>
    <x:xf numFmtId="0" fontId="2" fillId="27" borderId="0" xfId="0" applyNumberFormat="1" applyFont="1" applyFill="1" applyBorder="1"/>
    <x:xf numFmtId="0" fontId="2" fillId="27" borderId="0" xfId="0" applyNumberFormat="1" applyFont="1" applyFill="1" applyBorder="1" applyAlignment="1">
      <x:alignment wrapText="1"/>
    </x:xf>
    <x:xf numFmtId="0" fontId="2" fillId="27" borderId="0" xfId="0" applyNumberFormat="1" applyFont="1" applyFill="1" applyBorder="1" applyAlignment="1">
      <x:alignment horizontal="center" wrapText="1"/>
    </x:xf>
    <x:xf numFmtId="0" fontId="2" fillId="27" borderId="0" xfId="0" applyNumberFormat="1" applyFont="1" applyFill="1" applyBorder="1" applyAlignment="1">
      <x:alignment horizontal="center" vertical="center" wrapText="1"/>
    </x:xf>
    <x:xf numFmtId="0" fontId="0" fillId="27" borderId="1" xfId="0" applyNumberFormat="1" applyFont="1" applyFill="1" applyBorder="1"/>
    <x:xf numFmtId="0" fontId="2" fillId="27" borderId="1" xfId="0" applyNumberFormat="1" applyFont="1" applyFill="1" applyBorder="1"/>
    <x:xf numFmtId="0" fontId="2" fillId="27" borderId="1" xfId="0" applyNumberFormat="1" applyFont="1" applyFill="1" applyBorder="1" applyAlignment="1">
      <x:alignment wrapText="1"/>
    </x:xf>
    <x:xf numFmtId="0" fontId="2" fillId="27" borderId="1" xfId="0" applyNumberFormat="1" applyFont="1" applyFill="1" applyBorder="1" applyAlignment="1">
      <x:alignment horizontal="center" wrapText="1"/>
    </x:xf>
    <x:xf numFmtId="0" fontId="2" fillId="27" borderId="1" xfId="0" applyNumberFormat="1" applyFont="1" applyFill="1" applyBorder="1" applyAlignment="1">
      <x:alignment horizontal="center" vertical="center" wrapText="1"/>
    </x:xf>
    <x:xf numFmtId="0" fontId="1" fillId="18" borderId="0" xfId="0" applyNumberFormat="1" applyFont="1" applyFill="1" applyBorder="1" applyAlignment="1">
      <x:alignment horizontal="center" vertical="center" wrapText="1"/>
    </x:xf>
    <x:xf numFmtId="0" fontId="2" fillId="20" borderId="0" xfId="0" applyNumberFormat="1" applyFont="1" applyFill="1" applyBorder="1" applyAlignment="1">
      <x:alignment horizontal="center" vertical="center" wrapText="1"/>
    </x:xf>
    <x:xf numFmtId="0" fontId="2" fillId="21" borderId="0" xfId="0" applyNumberFormat="1" applyFont="1" applyFill="1" applyBorder="1" applyAlignment="1">
      <x:alignment horizontal="center" vertical="center" wrapText="1"/>
    </x:xf>
    <x:xf numFmtId="0" fontId="2" fillId="22" borderId="0" xfId="0" applyNumberFormat="1" applyFont="1" applyFill="1" applyBorder="1" applyAlignment="1">
      <x:alignment horizontal="center" vertical="center" wrapText="1"/>
    </x:xf>
    <x:xf numFmtId="203" fontId="4" fillId="19" borderId="0" xfId="0" applyNumberFormat="1" applyFont="1" applyFill="1" applyBorder="1" applyAlignment="1">
      <x:alignment horizontal="center" vertical="center" wrapText="1"/>
    </x:xf>
    <x:xf numFmtId="203" fontId="2" fillId="10" borderId="0" xfId="0" applyNumberFormat="1" applyFont="1" applyFill="1" applyBorder="1" applyAlignment="1">
      <x:alignment horizontal="center" vertical="center" wrapText="1"/>
    </x:xf>
    <x:xf numFmtId="203" fontId="2" fillId="23" borderId="0" xfId="0" applyNumberFormat="1" applyFont="1" applyFill="1" applyBorder="1" applyAlignment="1">
      <x:alignment horizontal="center" vertical="center" wrapText="1"/>
    </x:xf>
    <x:xf numFmtId="203" fontId="2" fillId="6" borderId="0" xfId="0" applyNumberFormat="1" applyFont="1" applyFill="1" applyBorder="1" applyAlignment="1">
      <x:alignment horizontal="center" vertical="center" wrapText="1"/>
    </x:xf>
    <x:xf numFmtId="203" fontId="2" fillId="24" borderId="0" xfId="0" applyNumberFormat="1" applyFont="1" applyFill="1" applyBorder="1" applyAlignment="1">
      <x:alignment horizontal="center" vertical="center" wrapText="1"/>
    </x:xf>
    <x:xf numFmtId="205" fontId="4" fillId="19" borderId="0" xfId="0" applyNumberFormat="1" applyFont="1" applyFill="1" applyBorder="1" applyAlignment="1">
      <x:alignment horizontal="center" vertical="center" wrapText="1"/>
    </x:xf>
    <x:xf numFmtId="204" fontId="0" fillId="0" borderId="0" xfId="0" applyNumberFormat="1" applyFont="1" applyFill="1" applyBorder="1" applyAlignment="1">
      <x:alignment wrapText="1"/>
    </x:xf>
    <x:xf numFmtId="0" fontId="1" fillId="18" borderId="1" xfId="0" applyNumberFormat="1" applyFont="1" applyFill="1" applyBorder="1" applyAlignment="1">
      <x:alignment horizontal="center" vertical="center" wrapText="1"/>
    </x:xf>
    <x:xf numFmtId="0" fontId="2" fillId="20" borderId="1" xfId="0" applyNumberFormat="1" applyFont="1" applyFill="1" applyBorder="1" applyAlignment="1">
      <x:alignment horizontal="center" vertical="center" wrapText="1"/>
    </x:xf>
    <x:xf numFmtId="0" fontId="2" fillId="21" borderId="1" xfId="0" applyNumberFormat="1" applyFont="1" applyFill="1" applyBorder="1" applyAlignment="1">
      <x:alignment horizontal="center" vertical="center" wrapText="1"/>
    </x:xf>
    <x:xf numFmtId="0" fontId="2" fillId="22" borderId="1" xfId="0" applyNumberFormat="1" applyFont="1" applyFill="1" applyBorder="1" applyAlignment="1">
      <x:alignment horizontal="center" vertical="center" wrapText="1"/>
    </x:xf>
    <x:xf numFmtId="203" fontId="4" fillId="19" borderId="1" xfId="0" applyNumberFormat="1" applyFont="1" applyFill="1" applyBorder="1" applyAlignment="1">
      <x:alignment horizontal="center" vertical="center" wrapText="1"/>
    </x:xf>
    <x:xf numFmtId="203" fontId="2" fillId="10" borderId="1" xfId="0" applyNumberFormat="1" applyFont="1" applyFill="1" applyBorder="1" applyAlignment="1">
      <x:alignment horizontal="center" vertical="center" wrapText="1"/>
    </x:xf>
    <x:xf numFmtId="203" fontId="2" fillId="23" borderId="1" xfId="0" applyNumberFormat="1" applyFont="1" applyFill="1" applyBorder="1" applyAlignment="1">
      <x:alignment horizontal="center" vertical="center" wrapText="1"/>
    </x:xf>
    <x:xf numFmtId="203" fontId="2" fillId="6" borderId="1" xfId="0" applyNumberFormat="1" applyFont="1" applyFill="1" applyBorder="1" applyAlignment="1">
      <x:alignment horizontal="center" vertical="center" wrapText="1"/>
    </x:xf>
    <x:xf numFmtId="203" fontId="2" fillId="24" borderId="1" xfId="0" applyNumberFormat="1" applyFont="1" applyFill="1" applyBorder="1" applyAlignment="1">
      <x:alignment horizontal="center" vertical="center" wrapText="1"/>
    </x:xf>
    <x:xf numFmtId="205" fontId="4" fillId="19" borderId="1" xfId="0" applyNumberFormat="1" applyFont="1" applyFill="1" applyBorder="1" applyAlignment="1">
      <x:alignment horizontal="center" vertical="center" wrapText="1"/>
    </x:xf>
    <x:xf numFmtId="204" fontId="0" fillId="0" borderId="1" xfId="0" applyNumberFormat="1" applyFont="1" applyFill="1" applyBorder="1" applyAlignment="1">
      <x:alignment wrapText="1"/>
    </x:xf>
    <x:xf numFmtId="0" fontId="0" fillId="28" borderId="0" xfId="0" applyNumberFormat="1" applyFont="1" applyFill="1" applyBorder="1"/>
    <x:xf numFmtId="0" fontId="1" fillId="28" borderId="0" xfId="0" applyNumberFormat="1" applyFont="1" applyFill="1" applyBorder="1"/>
    <x:xf numFmtId="0" fontId="1" fillId="28" borderId="0" xfId="0" applyNumberFormat="1" applyFont="1" applyFill="1" applyBorder="1" applyAlignment="1">
      <x:alignment horizontal="center"/>
    </x:xf>
    <x:xf numFmtId="0" fontId="1" fillId="28" borderId="0" xfId="0" applyNumberFormat="1" applyFont="1" applyFill="1" applyBorder="1" applyAlignment="1">
      <x:alignment horizontal="center" vertical="center"/>
    </x:xf>
    <x:xf numFmtId="0" fontId="0" fillId="28" borderId="1" xfId="0" applyNumberFormat="1" applyFont="1" applyFill="1" applyBorder="1"/>
    <x:xf numFmtId="0" fontId="1" fillId="28" borderId="1" xfId="0" applyNumberFormat="1" applyFont="1" applyFill="1" applyBorder="1"/>
    <x:xf numFmtId="0" fontId="1" fillId="28" borderId="1" xfId="0" applyNumberFormat="1" applyFont="1" applyFill="1" applyBorder="1" applyAlignment="1">
      <x:alignment horizontal="center"/>
    </x:xf>
    <x:xf numFmtId="0" fontId="1" fillId="28" borderId="1" xfId="0" applyNumberFormat="1" applyFont="1" applyFill="1" applyBorder="1" applyAlignment="1">
      <x:alignment horizontal="center" vertical="center"/>
    </x:xf>
    <x:xf numFmtId="0" fontId="0" fillId="29" borderId="0" xfId="0" applyNumberFormat="1" applyFont="1" applyFill="1" applyBorder="1"/>
    <x:xf numFmtId="0" fontId="2" fillId="29" borderId="0" xfId="0" applyNumberFormat="1" applyFont="1" applyFill="1" applyBorder="1"/>
    <x:xf numFmtId="0" fontId="2" fillId="29" borderId="0" xfId="0" applyNumberFormat="1" applyFont="1" applyFill="1" applyBorder="1" applyAlignment="1">
      <x:alignment wrapText="1"/>
    </x:xf>
    <x:xf numFmtId="0" fontId="2" fillId="29" borderId="0" xfId="0" applyNumberFormat="1" applyFont="1" applyFill="1" applyBorder="1" applyAlignment="1">
      <x:alignment horizontal="center" wrapText="1"/>
    </x:xf>
    <x:xf numFmtId="0" fontId="2" fillId="29" borderId="0" xfId="0" applyNumberFormat="1" applyFont="1" applyFill="1" applyBorder="1" applyAlignment="1">
      <x:alignment horizontal="center" vertical="center" wrapText="1"/>
    </x:xf>
    <x:xf numFmtId="0" fontId="0" fillId="29" borderId="1" xfId="0" applyNumberFormat="1" applyFont="1" applyFill="1" applyBorder="1"/>
    <x:xf numFmtId="0" fontId="2" fillId="29" borderId="1" xfId="0" applyNumberFormat="1" applyFont="1" applyFill="1" applyBorder="1"/>
    <x:xf numFmtId="0" fontId="2" fillId="29" borderId="1" xfId="0" applyNumberFormat="1" applyFont="1" applyFill="1" applyBorder="1" applyAlignment="1">
      <x:alignment wrapText="1"/>
    </x:xf>
    <x:xf numFmtId="0" fontId="2" fillId="29" borderId="1" xfId="0" applyNumberFormat="1" applyFont="1" applyFill="1" applyBorder="1" applyAlignment="1">
      <x:alignment horizontal="center" wrapText="1"/>
    </x:xf>
    <x:xf numFmtId="0" fontId="2" fillId="29" borderId="1" xfId="0" applyNumberFormat="1" applyFont="1" applyFill="1" applyBorder="1" applyAlignment="1">
      <x:alignment horizontal="center" vertical="center" wrapText="1"/>
    </x:xf>
    <x:xf numFmtId="0" fontId="0" fillId="19" borderId="0" xfId="0" applyNumberFormat="1" applyFont="1" applyFill="1" applyBorder="1" applyAlignment="1">
      <x:alignment wrapText="1"/>
    </x:xf>
    <x:xf numFmtId="204" fontId="0" fillId="19" borderId="0" xfId="0" applyNumberFormat="1" applyFont="1" applyFill="1" applyBorder="1" applyAlignment="1">
      <x:alignment wrapText="1"/>
    </x:xf>
    <x:xf numFmtId="203" fontId="0" fillId="19" borderId="0" xfId="0" applyNumberFormat="1" applyFont="1" applyFill="1" applyBorder="1" applyAlignment="1">
      <x:alignment wrapText="1"/>
    </x:xf>
    <x:xf numFmtId="0" fontId="5" fillId="19" borderId="0" xfId="0" applyNumberFormat="1" applyFont="1" applyFill="1" applyBorder="1" applyAlignment="1">
      <x:alignment wrapText="1"/>
    </x:xf>
    <x:xf numFmtId="204" fontId="5" fillId="19" borderId="0" xfId="0" applyNumberFormat="1" applyFont="1" applyFill="1" applyBorder="1" applyAlignment="1">
      <x:alignment wrapText="1"/>
    </x:xf>
    <x:xf numFmtId="203" fontId="5" fillId="19" borderId="0" xfId="0" applyNumberFormat="1" applyFont="1" applyFill="1" applyBorder="1" applyAlignment="1">
      <x:alignment wrapText="1"/>
    </x:xf>
    <x:xf numFmtId="0" fontId="0" fillId="19" borderId="1" xfId="0" applyNumberFormat="1" applyFont="1" applyFill="1" applyBorder="1" applyAlignment="1">
      <x:alignment wrapText="1"/>
    </x:xf>
    <x:xf numFmtId="204" fontId="0" fillId="19" borderId="1" xfId="0" applyNumberFormat="1" applyFont="1" applyFill="1" applyBorder="1" applyAlignment="1">
      <x:alignment wrapText="1"/>
    </x:xf>
    <x:xf numFmtId="203" fontId="0" fillId="19" borderId="1" xfId="0" applyNumberFormat="1" applyFont="1" applyFill="1" applyBorder="1" applyAlignment="1">
      <x:alignment wrapText="1"/>
    </x:xf>
    <x:xf numFmtId="0" fontId="5" fillId="19" borderId="1" xfId="0" applyNumberFormat="1" applyFont="1" applyFill="1" applyBorder="1" applyAlignment="1">
      <x:alignment wrapText="1"/>
    </x:xf>
    <x:xf numFmtId="204" fontId="5" fillId="19" borderId="1" xfId="0" applyNumberFormat="1" applyFont="1" applyFill="1" applyBorder="1" applyAlignment="1">
      <x:alignment wrapText="1"/>
    </x:xf>
    <x:xf numFmtId="203" fontId="5" fillId="19" borderId="1" xfId="0" applyNumberFormat="1" applyFont="1" applyFill="1" applyBorder="1" applyAlignment="1">
      <x:alignment wrapText="1"/>
    </x:xf>
    <x:xf numFmtId="0" fontId="3" fillId="19" borderId="0" xfId="0" applyNumberFormat="1" applyFont="1" applyFill="1" applyBorder="1" applyAlignment="1">
      <x:alignment wrapText="1"/>
    </x:xf>
  </x:cellXfs>
  <x:cellStyles count="1">
    <x:cellStyle name="Normal" xfId="0"/>
  </x:cellStyles>
  <x:dxfs count="7">
    <x:dxf>
      <x:fill>
        <x:patternFill patternType="solid">
          <x:bgColor rgb="FFDCFCE7"/>
        </x:patternFill>
      </x:fill>
    </x:dxf>
    <x:dxf>
      <x:fill>
        <x:patternFill patternType="solid">
          <x:bgColor rgb="FFFEE2E2"/>
        </x:patternFill>
      </x:fill>
    </x:dxf>
    <x:dxf>
      <x:font>
        <x:b/>
      </x:font>
      <x:fill>
        <x:patternFill patternType="solid">
          <x:bgColor rgb="FFFCA5A5"/>
        </x:patternFill>
      </x:fill>
    </x:dxf>
    <x:dxf>
      <x:fill>
        <x:patternFill patternType="solid">
          <x:bgColor rgb="FFDCFCE7"/>
        </x:patternFill>
      </x:fill>
    </x:dxf>
    <x:dxf>
      <x:fill>
        <x:patternFill patternType="solid">
          <x:bgColor rgb="FFFECACA"/>
        </x:patternFill>
      </x:fill>
    </x:dxf>
    <x:dxf>
      <x:fill>
        <x:patternFill patternType="solid">
          <x:bgColor rgb="FFFEF3C7"/>
        </x:patternFill>
      </x:fill>
    </x:dxf>
    <x:dxf>
      <x:font>
        <x:b/>
      </x:font>
      <x:fill>
        <x:patternFill patternType="solid">
          <x:bgColor rgb="FFFDE68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3e61f6bb0a94bea" /><Relationship Type="http://schemas.openxmlformats.org/officeDocument/2006/relationships/theme" Target="/xl/theme/theme1.xml" Id="R8c6c89188cb04561" /><Relationship Type="http://schemas.openxmlformats.org/officeDocument/2006/relationships/sharedStrings" Target="/xl/sharedStrings.xml" Id="R72c03e6d645d465f" /><Relationship Type="http://schemas.openxmlformats.org/officeDocument/2006/relationships/worksheet" Target="/xl/worksheets/sheet1.xml" Id="R7dcea66b426f4c71" /><Relationship Type="http://schemas.openxmlformats.org/officeDocument/2006/relationships/worksheet" Target="/xl/worksheets/sheet2.xml" Id="Rb39403add48e4b53" /><Relationship Type="http://schemas.openxmlformats.org/officeDocument/2006/relationships/worksheet" Target="/xl/worksheets/sheet3.xml" Id="R94f1807647e74154" /><Relationship Type="http://schemas.openxmlformats.org/officeDocument/2006/relationships/worksheet" Target="/xl/worksheets/sheet4.xml" Id="R43c68f8f7e1745d3" /><Relationship Type="http://schemas.openxmlformats.org/officeDocument/2006/relationships/worksheet" Target="/xl/worksheets/sheet5.xml" Id="R43cfcde5edff406f" /><Relationship Type="http://schemas.openxmlformats.org/officeDocument/2006/relationships/worksheet" Target="/xl/worksheets/sheet6.xml" Id="R3273657e644d48c5" /><Relationship Type="http://schemas.openxmlformats.org/officeDocument/2006/relationships/worksheet" Target="/xl/worksheets/sheet7.xml" Id="Red86b824c68c4ee1" /><Relationship Type="http://schemas.openxmlformats.org/officeDocument/2006/relationships/worksheet" Target="/xl/worksheets/sheet8.xml" Id="R995a346cc0424b77" /><Relationship Type="http://schemas.openxmlformats.org/officeDocument/2006/relationships/worksheet" Target="/xl/worksheets/sheet9.xml" Id="Rbf21b7ee62c04e89" /><Relationship Type="http://schemas.openxmlformats.org/officeDocument/2006/relationships/worksheet" Target="/xl/worksheets/sheet10.xml" Id="R9d7bf7d2abb4424e" /><Relationship Type="http://schemas.openxmlformats.org/officeDocument/2006/relationships/worksheet" Target="/xl/worksheets/sheet11.xml" Id="R55f65f5ca65344b5" /><Relationship Type="http://schemas.openxmlformats.org/officeDocument/2006/relationships/worksheet" Target="/xl/worksheets/sheet12.xml" Id="R99650a2adfc2472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63663aede184efc" /><Relationship Type="http://schemas.openxmlformats.org/officeDocument/2006/relationships/chart" Target="/xl/drawings/charts/chart2.xml" Id="R644012690dda4ee1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CA HT</c:v>
          </c:tx>
          <c:cat>
            <c:strRef>
              <c:f>'Résumé mensuel'!$B$4:$B$15</c:f>
              <c:strCache>
                <c:ptCount val="0"/>
              </c:strCache>
            </c:strRef>
          </c:cat>
          <c:val>
            <c:numRef>
              <c:f>'Résumé mensuel'!$C$4:$C$15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lineChart>
        <c:grouping val="standard"/>
        <c:ser>
          <c:idx val="0"/>
          <c:order val="0"/>
          <c:tx>
            <c:v>Résultat net</c:v>
          </c:tx>
          <c:cat>
            <c:strRef>
              <c:f>'Résumé mensuel'!$B$4:$B$15</c:f>
              <c:strCache>
                <c:ptCount val="0"/>
              </c:strCache>
            </c:strRef>
          </c:cat>
          <c:val>
            <c:numRef>
              <c:f>'Résumé mensuel'!$K$4:$K$15</c:f>
              <c:numCache>
                <c:formatCode>General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10</xdr:row>
      <xdr:rowOff>0</xdr:rowOff>
    </xdr:from>
    <xdr:to>
      <xdr:col>14</xdr:col>
      <xdr:colOff>0</xdr:colOff>
      <xdr:row>25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63663aede184efc"/>
        </a:graphicData>
      </a:graphic>
    </xdr:graphicFrame>
    <xdr:clientData/>
  </xdr:twoCellAnchor>
  <xdr:twoCellAnchor>
    <xdr:from>
      <xdr:col>7</xdr:col>
      <xdr:colOff>0</xdr:colOff>
      <xdr:row>25</xdr:row>
      <xdr:rowOff>0</xdr:rowOff>
    </xdr:from>
    <xdr:to>
      <xdr:col>14</xdr:col>
      <xdr:colOff>0</xdr:colOff>
      <xdr:row>40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44012690dda4ee1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ransactionsTable" displayName="TransactionsTable" ref="A3:P253" headerRowCount="1">
  <x:tableColumns count="16">
    <x:tableColumn id="1" name="Date"/>
    <x:tableColumn id="2" name="Mois n°"/>
    <x:tableColumn id="3" name="Mois"/>
    <x:tableColumn id="4" name="Type"/>
    <x:tableColumn id="5" name="Catégorie"/>
    <x:tableColumn id="6" name="Client / Fournisseur"/>
    <x:tableColumn id="7" name="N° facture"/>
    <x:tableColumn id="8" name="Description"/>
    <x:tableColumn id="9" name="Mode paiement"/>
    <x:tableColumn id="10" name="HT"/>
    <x:tableColumn id="11" name="TVA"/>
    <x:tableColumn id="12" name="TTC"/>
    <x:tableColumn id="13" name="CA services"/>
    <x:tableColumn id="14" name="CA ventes"/>
    <x:tableColumn id="15" name="Dépense HT"/>
    <x:tableColumn id="16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ResumeMensuelTable" displayName="ResumeMensuelTable" ref="A3:M17" headerRowCount="1">
  <x:tableColumns count="13">
    <x:tableColumn id="1" name="Mois n°"/>
    <x:tableColumn id="2" name="Mois"/>
    <x:tableColumn id="3" name="Revenus HT"/>
    <x:tableColumn id="4" name="Dépenses HT"/>
    <x:tableColumn id="5" name="TVA collectée"/>
    <x:tableColumn id="6" name="Résultat brut"/>
    <x:tableColumn id="7" name="CA services"/>
    <x:tableColumn id="8" name="CA ventes"/>
    <x:tableColumn id="9" name="Cotisations estimées"/>
    <x:tableColumn id="10" name="Impôt estimé"/>
    <x:tableColumn id="11" name="Résultat net estimé"/>
    <x:tableColumn id="12" name="Réserve conseillée"/>
    <x:tableColumn id="13" name="Alerte seuil"/>
  </x:tableColumns>
  <x:tableStyleInfo name="TableStyleMedium2" showRowStripes="1"/>
</x:table>
</file>

<file path=xl/tables/table3.xml><?xml version="1.0" encoding="utf-8"?>
<x:table xmlns:x="http://schemas.openxmlformats.org/spreadsheetml/2006/main" id="3" name="FacturationTable" displayName="FacturationTable" ref="A3:N203" headerRowCount="1">
  <x:tableColumns count="14">
    <x:tableColumn id="1" name="Date facture"/>
    <x:tableColumn id="2" name="N° facture"/>
    <x:tableColumn id="3" name="Client"/>
    <x:tableColumn id="4" name="Objet"/>
    <x:tableColumn id="5" name="Type activité"/>
    <x:tableColumn id="6" name="HT"/>
    <x:tableColumn id="7" name="TVA"/>
    <x:tableColumn id="8" name="TTC"/>
    <x:tableColumn id="9" name="Date échéance"/>
    <x:tableColumn id="10" name="Date paiement"/>
    <x:tableColumn id="11" name="Statut"/>
    <x:tableColumn id="12" name="Retard jours"/>
    <x:tableColumn id="13" name="Relance à faire"/>
    <x:tableColumn id="14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98948e9104549d8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9e9fd1ede3f4463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589f48b2c47540b3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74fe9d91e6ed4f3e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28" customHeight="1">
      <x:c r="A1" s="322" t="str">
        <x:v>TABLEAU DE BORD COMPLET — COMPTABILITÉ AUTO-ENTREPRENEUR</x:v>
      </x:c>
      <x:c r="B1" s="322"/>
      <x:c r="C1" s="322"/>
      <x:c r="D1" s="322"/>
      <x:c r="E1" s="322"/>
      <x:c r="F1" s="322"/>
      <x:c r="G1" s="322"/>
      <x:c r="H1" s="322"/>
      <x:c r="I1" s="322"/>
      <x:c r="J1" s="322"/>
      <x:c r="K1" s="322"/>
      <x:c r="L1" s="322"/>
      <x:c r="M1" s="322"/>
      <x:c r="N1" s="322"/>
    </x:row>
    <x:row r="2">
      <x:c r="A2" s="28"/>
      <x:c r="B2" s="28"/>
      <x:c r="C2" s="28"/>
      <x:c r="D2" s="28"/>
      <x:c r="E2" s="28"/>
      <x:c r="F2" s="28"/>
      <x:c r="G2" s="28"/>
      <x:c r="H2" s="28"/>
      <x:c r="I2" s="28"/>
      <x:c r="J2" s="28"/>
      <x:c r="K2" s="28"/>
      <x:c r="L2" s="28"/>
      <x:c r="M2" s="28"/>
      <x:c r="N2" s="28"/>
    </x:row>
    <x:row r="3">
      <x:c r="A3" s="48" t="str">
        <x:v>CA annuel HT</x:v>
      </x:c>
      <x:c r="B3" s="48"/>
      <x:c r="C3" s="48"/>
      <x:c r="D3" s="323" t="str">
        <x:v>Dépenses HT</x:v>
      </x:c>
      <x:c r="E3" s="323"/>
      <x:c r="F3" s="323"/>
      <x:c r="G3" s="324" t="str">
        <x:v>Résultat net estimé</x:v>
      </x:c>
      <x:c r="H3" s="324"/>
      <x:c r="I3" s="324"/>
      <x:c r="J3" s="325" t="str">
        <x:v>À payer estimé</x:v>
      </x:c>
      <x:c r="K3" s="325"/>
      <x:c r="L3" s="325"/>
      <x:c r="M3" s="28"/>
      <x:c r="N3" s="28"/>
    </x:row>
    <x:row r="4">
      <x:c r="A4" s="326" t="n">
        <x:f>'Résumé mensuel'!C17</x:f>
        <x:v>4770</x:v>
      </x:c>
      <x:c r="B4" s="326"/>
      <x:c r="C4" s="326"/>
      <x:c r="D4" s="326" t="n">
        <x:f>'Résumé mensuel'!D17</x:f>
        <x:v>279</x:v>
      </x:c>
      <x:c r="E4" s="326"/>
      <x:c r="F4" s="326"/>
      <x:c r="G4" s="326" t="n">
        <x:f>'Résumé mensuel'!K17</x:f>
        <x:v>3350.3999999999996</x:v>
      </x:c>
      <x:c r="H4" s="326"/>
      <x:c r="I4" s="326"/>
      <x:c r="J4" s="326" t="n">
        <x:f>'Déclaration'!H8</x:f>
        <x:v>1140.6</x:v>
      </x:c>
      <x:c r="K4" s="326"/>
      <x:c r="L4" s="326"/>
      <x:c r="M4" s="28"/>
      <x:c r="N4" s="28"/>
    </x:row>
    <x:row r="5">
      <x:c r="A5" s="326"/>
      <x:c r="B5" s="326"/>
      <x:c r="C5" s="326"/>
      <x:c r="D5" s="326"/>
      <x:c r="E5" s="326"/>
      <x:c r="F5" s="326"/>
      <x:c r="G5" s="326"/>
      <x:c r="H5" s="326"/>
      <x:c r="I5" s="326"/>
      <x:c r="J5" s="326"/>
      <x:c r="K5" s="326"/>
      <x:c r="L5" s="326"/>
      <x:c r="M5" s="28"/>
      <x:c r="N5" s="28"/>
    </x:row>
    <x:row r="6">
      <x:c r="A6" s="59"/>
      <x:c r="B6" s="59"/>
      <x:c r="C6" s="59"/>
      <x:c r="D6" s="59"/>
      <x:c r="E6" s="59"/>
      <x:c r="F6" s="59"/>
      <x:c r="G6" s="59"/>
      <x:c r="H6" s="59"/>
      <x:c r="I6" s="59"/>
      <x:c r="J6" s="59"/>
      <x:c r="K6" s="59"/>
      <x:c r="L6" s="59"/>
      <x:c r="M6" s="28"/>
      <x:c r="N6" s="28"/>
    </x:row>
    <x:row r="7">
      <x:c r="A7" s="327" t="str">
        <x:v>Factures impayées</x:v>
      </x:c>
      <x:c r="B7" s="327"/>
      <x:c r="C7" s="327"/>
      <x:c r="D7" s="328" t="str">
        <x:v>Solde bancaire calculé</x:v>
      </x:c>
      <x:c r="E7" s="328"/>
      <x:c r="F7" s="328"/>
      <x:c r="G7" s="329" t="str">
        <x:v>Réserve conseillée</x:v>
      </x:c>
      <x:c r="H7" s="329"/>
      <x:c r="I7" s="329"/>
      <x:c r="J7" s="330" t="str">
        <x:v>Alerte seuil</x:v>
      </x:c>
      <x:c r="K7" s="330"/>
      <x:c r="L7" s="330"/>
      <x:c r="M7" s="28"/>
      <x:c r="N7" s="28"/>
    </x:row>
    <x:row r="8">
      <x:c r="A8" s="326" t="n">
        <x:f>SUM(Clients!I4:I103)</x:f>
        <x:v>2450</x:v>
      </x:c>
      <x:c r="B8" s="326"/>
      <x:c r="C8" s="326"/>
      <x:c r="D8" s="326" t="n">
        <x:f>LOOKUP(2,1/('Banque &amp; trésorerie'!E4:E203&lt;&gt;""),'Banque &amp; trésorerie'!E4:E203)</x:f>
        <x:v>6355</x:v>
      </x:c>
      <x:c r="E8" s="326"/>
      <x:c r="F8" s="326"/>
      <x:c r="G8" s="326" t="n">
        <x:f>'Résumé mensuel'!L17</x:f>
        <x:v>1192.5</x:v>
      </x:c>
      <x:c r="H8" s="326"/>
      <x:c r="I8" s="326"/>
      <x:c r="J8" s="331" t="str">
        <x:f>'TVA &amp; seuils'!F4</x:f>
        <x:v>OK</x:v>
      </x:c>
      <x:c r="K8" s="331"/>
      <x:c r="L8" s="331"/>
      <x:c r="M8" s="28"/>
      <x:c r="N8" s="28"/>
    </x:row>
    <x:row r="9">
      <x:c r="A9" s="326"/>
      <x:c r="B9" s="326"/>
      <x:c r="C9" s="326"/>
      <x:c r="D9" s="326"/>
      <x:c r="E9" s="326"/>
      <x:c r="F9" s="326"/>
      <x:c r="G9" s="326"/>
      <x:c r="H9" s="326"/>
      <x:c r="I9" s="326"/>
      <x:c r="J9" s="331"/>
      <x:c r="K9" s="331"/>
      <x:c r="L9" s="331"/>
      <x:c r="M9" s="28"/>
      <x:c r="N9" s="28"/>
    </x:row>
    <x:row r="10">
      <x:c r="A10" s="28"/>
      <x:c r="B10" s="28"/>
      <x:c r="C10" s="28"/>
      <x:c r="D10" s="28"/>
      <x:c r="E10" s="28"/>
      <x:c r="F10" s="28"/>
      <x:c r="G10" s="28"/>
      <x:c r="H10" s="28"/>
      <x:c r="I10" s="28"/>
      <x:c r="J10" s="28"/>
      <x:c r="K10" s="28"/>
      <x:c r="L10" s="28"/>
      <x:c r="M10" s="28"/>
      <x:c r="N10" s="28"/>
    </x:row>
    <x:row r="11">
      <x:c r="A11" s="296" t="str">
        <x:v>Synthèse rapide</x:v>
      </x:c>
      <x:c r="B11" s="296"/>
      <x:c r="C11" s="296"/>
      <x:c r="D11" s="296"/>
      <x:c r="E11" s="296"/>
      <x:c r="F11" s="296"/>
      <x:c r="G11" s="28"/>
      <x:c r="H11" s="28"/>
      <x:c r="I11" s="28"/>
      <x:c r="J11" s="28"/>
      <x:c r="K11" s="28"/>
      <x:c r="L11" s="28"/>
      <x:c r="M11" s="28"/>
      <x:c r="N11" s="28"/>
    </x:row>
    <x:row r="12">
      <x:c r="A12" s="374" t="str">
        <x:v>Marge nette estimée</x:v>
      </x:c>
      <x:c r="B12" s="366" t="n">
        <x:f>'Résumé mensuel'!K17/'Résumé mensuel'!C17</x:f>
        <x:v>0.7023899371069182</x:v>
      </x:c>
      <x:c r="C12" s="365" t="str">
        <x:v>Part services</x:v>
      </x:c>
      <x:c r="D12" s="366" t="n">
        <x:f>'Résumé mensuel'!G17/'Résumé mensuel'!C17</x:f>
        <x:v>0.7651991614255765</x:v>
      </x:c>
      <x:c r="E12" s="365" t="str">
        <x:v>Part ventes</x:v>
      </x:c>
      <x:c r="F12" s="366" t="n">
        <x:f>'Résumé mensuel'!H17/'Résumé mensuel'!C17</x:f>
        <x:v>0.2348008385744235</x:v>
      </x:c>
      <x:c r="G12" s="28"/>
      <x:c r="H12" s="28"/>
      <x:c r="I12" s="28"/>
      <x:c r="J12" s="28"/>
      <x:c r="K12" s="28"/>
      <x:c r="L12" s="28"/>
      <x:c r="M12" s="28"/>
      <x:c r="N12" s="28"/>
    </x:row>
    <x:row r="13">
      <x:c r="A13" s="374" t="str">
        <x:v>Nb transactions</x:v>
      </x:c>
      <x:c r="B13" s="365" t="n">
        <x:f>COUNTA(Transactions!A4:A253)</x:f>
        <x:v>10</x:v>
      </x:c>
      <x:c r="C13" s="365" t="str">
        <x:v>Nb factures</x:v>
      </x:c>
      <x:c r="D13" s="365" t="n">
        <x:f>COUNTA(Facturation!B4:B203)</x:f>
        <x:v>4</x:v>
      </x:c>
      <x:c r="E13" s="365" t="str">
        <x:v>Factures en retard</x:v>
      </x:c>
      <x:c r="F13" s="365" t="n">
        <x:f>COUNTIF(Facturation!K4:K203,"En retard")</x:f>
        <x:v>1</x:v>
      </x:c>
      <x:c r="G13" s="28"/>
      <x:c r="H13" s="28"/>
      <x:c r="I13" s="28"/>
      <x:c r="J13" s="28"/>
      <x:c r="K13" s="28"/>
      <x:c r="L13" s="28"/>
      <x:c r="M13" s="28"/>
      <x:c r="N13" s="28"/>
    </x:row>
    <x:row r="14">
      <x:c r="A14" s="374" t="str">
        <x:v>Meilleur mois</x:v>
      </x:c>
      <x:c r="B14" s="365" t="str">
        <x:f>INDEX('Résumé mensuel'!B4:B15,MATCH(MAX('Résumé mensuel'!C4:C15),'Résumé mensuel'!C4:C15,0))</x:f>
        <x:v>février</x:v>
      </x:c>
      <x:c r="C14" s="365" t="str">
        <x:v>CA max</x:v>
      </x:c>
      <x:c r="D14" s="367" t="n">
        <x:f>MAX('Résumé mensuel'!C4:C15)</x:f>
        <x:v>1800</x:v>
      </x:c>
      <x:c r="E14" s="367" t="str">
        <x:v>Moyenne CA/mois</x:v>
      </x:c>
      <x:c r="F14" s="367" t="n">
        <x:f>AVERAGE('Résumé mensuel'!C4:C15)</x:f>
        <x:v>397.5</x:v>
      </x:c>
      <x:c r="G14" s="28"/>
      <x:c r="H14" s="28"/>
      <x:c r="I14" s="28"/>
      <x:c r="J14" s="28"/>
      <x:c r="K14" s="28"/>
      <x:c r="L14" s="28"/>
      <x:c r="M14" s="28"/>
      <x:c r="N14" s="28"/>
    </x:row>
    <x:row r="15">
      <x:c r="A15" s="374" t="str">
        <x:v>Dernier solde banque</x:v>
      </x:c>
      <x:c r="B15" s="365" t="n">
        <x:f>LOOKUP(2,1/('Banque &amp; trésorerie'!E4:E203&lt;&gt;""),'Banque &amp; trésorerie'!E4:E203)</x:f>
        <x:v>6355</x:v>
      </x:c>
      <x:c r="C15" s="365" t="str">
        <x:v>Reste seuil services</x:v>
      </x:c>
      <x:c r="D15" s="367" t="n">
        <x:f>'TVA &amp; seuils'!D4</x:f>
        <x:v>74050</x:v>
      </x:c>
      <x:c r="E15" s="367" t="str">
        <x:v>Reste seuil ventes</x:v>
      </x:c>
      <x:c r="F15" s="367" t="n">
        <x:f>'TVA &amp; seuils'!D5</x:f>
        <x:v>187580</x:v>
      </x:c>
      <x:c r="G15" s="28"/>
      <x:c r="H15" s="28"/>
      <x:c r="I15" s="28"/>
      <x:c r="J15" s="28"/>
      <x:c r="K15" s="28"/>
      <x:c r="L15" s="28"/>
      <x:c r="M15" s="28"/>
      <x:c r="N15" s="28"/>
    </x:row>
    <x:row r="16">
      <x:c r="A16" s="28"/>
      <x:c r="B16" s="28"/>
      <x:c r="C16" s="28"/>
      <x:c r="D16" s="28"/>
      <x:c r="E16" s="28"/>
      <x:c r="F16" s="28"/>
      <x:c r="G16" s="28"/>
      <x:c r="H16" s="28"/>
      <x:c r="I16" s="28"/>
      <x:c r="J16" s="28"/>
      <x:c r="K16" s="28"/>
      <x:c r="L16" s="28"/>
      <x:c r="M16" s="28"/>
      <x:c r="N16" s="28"/>
    </x:row>
    <x:row r="17">
      <x:c r="A17" s="306" t="str">
        <x:v>À faire chaque mois</x:v>
      </x:c>
      <x:c r="B17" s="306"/>
      <x:c r="C17" s="306"/>
      <x:c r="D17" s="306"/>
      <x:c r="E17" s="306"/>
      <x:c r="F17" s="306"/>
      <x:c r="G17" s="28"/>
      <x:c r="H17" s="28"/>
      <x:c r="I17" s="28"/>
      <x:c r="J17" s="28"/>
      <x:c r="K17" s="28"/>
      <x:c r="L17" s="28"/>
      <x:c r="M17" s="28"/>
      <x:c r="N17" s="28"/>
    </x:row>
    <x:row r="18">
      <x:c r="A18" s="316" t="str">
        <x:v>#</x:v>
      </x:c>
      <x:c r="B18" s="316" t="str">
        <x:v>Action</x:v>
      </x:c>
      <x:c r="C18" s="316" t="str">
        <x:v>Rythme</x:v>
      </x:c>
      <x:c r="D18" s="316" t="str">
        <x:v>Fait ?</x:v>
      </x:c>
      <x:c r="E18" s="28"/>
      <x:c r="F18" s="28"/>
      <x:c r="G18" s="28"/>
      <x:c r="H18" s="28"/>
      <x:c r="I18" s="28"/>
      <x:c r="J18" s="28"/>
      <x:c r="K18" s="28"/>
      <x:c r="L18" s="28"/>
      <x:c r="M18" s="28"/>
      <x:c r="N18" s="28"/>
    </x:row>
    <x:row r="19">
      <x:c r="A19" s="28" t="str">
        <x:v>1</x:v>
      </x:c>
      <x:c r="B19" s="28" t="str">
        <x:v>Saisir recettes et dépenses dans Transactions</x:v>
      </x:c>
      <x:c r="C19" s="28" t="str">
        <x:v>Hebdomadaire</x:v>
      </x:c>
      <x:c r="D19" s="28" t="str"/>
      <x:c r="E19" s="28"/>
      <x:c r="F19" s="28"/>
      <x:c r="G19" s="28"/>
      <x:c r="H19" s="28"/>
      <x:c r="I19" s="28"/>
      <x:c r="J19" s="28"/>
      <x:c r="K19" s="28"/>
      <x:c r="L19" s="28"/>
      <x:c r="M19" s="28"/>
      <x:c r="N19" s="28"/>
    </x:row>
    <x:row r="20">
      <x:c r="A20" s="28" t="str">
        <x:v>2</x:v>
      </x:c>
      <x:c r="B20" s="28" t="str">
        <x:v>Vérifier factures impayées dans Facturation</x:v>
      </x:c>
      <x:c r="C20" s="28" t="str">
        <x:v>Mensuel</x:v>
      </x:c>
      <x:c r="D20" s="28" t="str"/>
      <x:c r="E20" s="28"/>
      <x:c r="F20" s="28"/>
      <x:c r="G20" s="28"/>
      <x:c r="H20" s="28"/>
      <x:c r="I20" s="28"/>
      <x:c r="J20" s="28"/>
      <x:c r="K20" s="28"/>
      <x:c r="L20" s="28"/>
      <x:c r="M20" s="28"/>
      <x:c r="N20" s="28"/>
    </x:row>
    <x:row r="21">
      <x:c r="A21" s="28" t="str">
        <x:v>3</x:v>
      </x:c>
      <x:c r="B21" s="28" t="str">
        <x:v>Pointer les lignes bancaires</x:v>
      </x:c>
      <x:c r="C21" s="28" t="str">
        <x:v>Mensuel</x:v>
      </x:c>
      <x:c r="D21" s="28" t="str"/>
      <x:c r="E21" s="28"/>
      <x:c r="F21" s="28"/>
      <x:c r="G21" s="28"/>
      <x:c r="H21" s="28"/>
      <x:c r="I21" s="28"/>
      <x:c r="J21" s="28"/>
      <x:c r="K21" s="28"/>
      <x:c r="L21" s="28"/>
      <x:c r="M21" s="28"/>
      <x:c r="N21" s="28"/>
    </x:row>
    <x:row r="22">
      <x:c r="A22" s="28" t="str">
        <x:v>4</x:v>
      </x:c>
      <x:c r="B22" s="28" t="str">
        <x:v>Contrôler seuil TVA / chiffre d’affaires</x:v>
      </x:c>
      <x:c r="C22" s="28" t="str">
        <x:v>Mensuel</x:v>
      </x:c>
      <x:c r="D22" s="28" t="str"/>
      <x:c r="E22" s="28"/>
      <x:c r="F22" s="28"/>
      <x:c r="G22" s="28"/>
      <x:c r="H22" s="28"/>
      <x:c r="I22" s="28"/>
      <x:c r="J22" s="28"/>
      <x:c r="K22" s="28"/>
      <x:c r="L22" s="28"/>
      <x:c r="M22" s="28"/>
      <x:c r="N22" s="28"/>
    </x:row>
    <x:row r="23">
      <x:c r="A23" s="28" t="str">
        <x:v>5</x:v>
      </x:c>
      <x:c r="B23" s="28" t="str">
        <x:v>Préparer déclaration URSSAF / impôt</x:v>
      </x:c>
      <x:c r="C23" s="28" t="str">
        <x:v>Mensuel ou trimestriel</x:v>
      </x:c>
      <x:c r="D23" s="28" t="str"/>
      <x:c r="E23" s="28"/>
      <x:c r="F23" s="28"/>
      <x:c r="G23" s="28"/>
      <x:c r="H23" s="28"/>
      <x:c r="I23" s="28"/>
      <x:c r="J23" s="28"/>
      <x:c r="K23" s="28"/>
      <x:c r="L23" s="28"/>
      <x:c r="M23" s="28"/>
      <x:c r="N23" s="28"/>
    </x:row>
    <x:row r="24">
      <x:c r="A24" s="28"/>
      <x:c r="B24" s="28"/>
      <x:c r="C24" s="28"/>
      <x:c r="D24" s="28"/>
      <x:c r="E24" s="28"/>
      <x:c r="F24" s="28"/>
      <x:c r="G24" s="28"/>
      <x:c r="H24" s="28"/>
      <x:c r="I24" s="28"/>
      <x:c r="J24" s="28"/>
      <x:c r="K24" s="28"/>
      <x:c r="L24" s="28"/>
      <x:c r="M24" s="28"/>
      <x:c r="N24" s="28"/>
    </x:row>
    <x:row r="25">
      <x:c r="A25" s="28"/>
      <x:c r="B25" s="28"/>
      <x:c r="C25" s="28"/>
      <x:c r="D25" s="28"/>
      <x:c r="E25" s="28"/>
      <x:c r="F25" s="28"/>
      <x:c r="G25" s="28"/>
      <x:c r="H25" s="28"/>
      <x:c r="I25" s="28"/>
      <x:c r="J25" s="28"/>
      <x:c r="K25" s="28"/>
      <x:c r="L25" s="28"/>
      <x:c r="M25" s="28"/>
      <x:c r="N25" s="28"/>
    </x:row>
    <x:row r="26">
      <x:c r="A26" s="28"/>
      <x:c r="B26" s="28"/>
      <x:c r="C26" s="28"/>
      <x:c r="D26" s="28"/>
      <x:c r="E26" s="28"/>
      <x:c r="F26" s="28"/>
      <x:c r="G26" s="28"/>
      <x:c r="H26" s="28"/>
      <x:c r="I26" s="28"/>
      <x:c r="J26" s="28"/>
      <x:c r="K26" s="28"/>
      <x:c r="L26" s="28"/>
      <x:c r="M26" s="28"/>
      <x:c r="N26" s="28"/>
    </x:row>
    <x:row r="27">
      <x:c r="A27" s="28"/>
      <x:c r="B27" s="28"/>
      <x:c r="C27" s="28"/>
      <x:c r="D27" s="28"/>
      <x:c r="E27" s="28"/>
      <x:c r="F27" s="28"/>
      <x:c r="G27" s="28"/>
      <x:c r="H27" s="28"/>
      <x:c r="I27" s="28"/>
      <x:c r="J27" s="28"/>
      <x:c r="K27" s="28"/>
      <x:c r="L27" s="28"/>
      <x:c r="M27" s="28"/>
      <x:c r="N27" s="28"/>
    </x:row>
    <x:row r="28">
      <x:c r="A28" s="28"/>
      <x:c r="B28" s="28"/>
      <x:c r="C28" s="28"/>
      <x:c r="D28" s="28"/>
      <x:c r="E28" s="28"/>
      <x:c r="F28" s="28"/>
      <x:c r="G28" s="28"/>
      <x:c r="H28" s="28"/>
      <x:c r="I28" s="28"/>
      <x:c r="J28" s="28"/>
      <x:c r="K28" s="28"/>
      <x:c r="L28" s="28"/>
      <x:c r="M28" s="28"/>
      <x:c r="N28" s="28"/>
    </x:row>
    <x:row r="29">
      <x:c r="A29" s="28"/>
      <x:c r="B29" s="28"/>
      <x:c r="C29" s="28"/>
      <x:c r="D29" s="28"/>
      <x:c r="E29" s="28"/>
      <x:c r="F29" s="28"/>
      <x:c r="G29" s="28"/>
      <x:c r="H29" s="28"/>
      <x:c r="I29" s="28"/>
      <x:c r="J29" s="28"/>
      <x:c r="K29" s="28"/>
      <x:c r="L29" s="28"/>
      <x:c r="M29" s="28"/>
      <x:c r="N29" s="28"/>
    </x:row>
    <x:row r="30">
      <x:c r="A30" s="28"/>
      <x:c r="B30" s="28"/>
      <x:c r="C30" s="28"/>
      <x:c r="D30" s="28"/>
      <x:c r="E30" s="28"/>
      <x:c r="F30" s="28"/>
      <x:c r="G30" s="28"/>
      <x:c r="H30" s="28"/>
      <x:c r="I30" s="28"/>
      <x:c r="J30" s="28"/>
      <x:c r="K30" s="28"/>
      <x:c r="L30" s="28"/>
      <x:c r="M30" s="28"/>
      <x:c r="N30" s="28"/>
    </x:row>
    <x:row r="31">
      <x:c r="A31" s="28"/>
      <x:c r="B31" s="28"/>
      <x:c r="C31" s="28"/>
      <x:c r="D31" s="28"/>
      <x:c r="E31" s="28"/>
      <x:c r="F31" s="28"/>
      <x:c r="G31" s="28"/>
      <x:c r="H31" s="28"/>
      <x:c r="I31" s="28"/>
      <x:c r="J31" s="28"/>
      <x:c r="K31" s="28"/>
      <x:c r="L31" s="28"/>
      <x:c r="M31" s="28"/>
      <x:c r="N31" s="28"/>
    </x:row>
    <x:row r="32">
      <x:c r="A32" s="28"/>
      <x:c r="B32" s="28"/>
      <x:c r="C32" s="28"/>
      <x:c r="D32" s="28"/>
      <x:c r="E32" s="28"/>
      <x:c r="F32" s="28"/>
      <x:c r="G32" s="28"/>
      <x:c r="H32" s="28"/>
      <x:c r="I32" s="28"/>
      <x:c r="J32" s="28"/>
      <x:c r="K32" s="28"/>
      <x:c r="L32" s="28"/>
      <x:c r="M32" s="28"/>
      <x:c r="N32" s="28"/>
    </x:row>
    <x:row r="33">
      <x:c r="A33" s="28"/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</x:row>
    <x:row r="34">
      <x:c r="A34" s="28"/>
      <x:c r="B34" s="28"/>
      <x:c r="C34" s="28"/>
      <x:c r="D34" s="28"/>
      <x:c r="E34" s="28"/>
      <x:c r="F34" s="28"/>
      <x:c r="G34" s="28"/>
      <x:c r="H34" s="28"/>
      <x:c r="I34" s="28"/>
      <x:c r="J34" s="28"/>
      <x:c r="K34" s="28"/>
      <x:c r="L34" s="28"/>
      <x:c r="M34" s="28"/>
      <x:c r="N34" s="28"/>
    </x:row>
    <x:row r="35">
      <x:c r="A35" s="28"/>
      <x:c r="B35" s="28"/>
      <x:c r="C35" s="28"/>
      <x:c r="D35" s="28"/>
      <x:c r="E35" s="28"/>
      <x:c r="F35" s="28"/>
      <x:c r="G35" s="28"/>
      <x:c r="H35" s="28"/>
      <x:c r="I35" s="28"/>
      <x:c r="J35" s="28"/>
      <x:c r="K35" s="28"/>
      <x:c r="L35" s="28"/>
      <x:c r="M35" s="28"/>
      <x:c r="N35" s="28"/>
    </x:row>
    <x:row r="36">
      <x:c r="A36" s="28"/>
      <x:c r="B36" s="28"/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</x:row>
    <x:row r="37">
      <x:c r="A37" s="28"/>
      <x:c r="B37" s="28"/>
      <x:c r="C37" s="28"/>
      <x:c r="D37" s="28"/>
      <x:c r="E37" s="28"/>
      <x:c r="F37" s="28"/>
      <x:c r="G37" s="28"/>
      <x:c r="H37" s="28"/>
      <x:c r="I37" s="28"/>
      <x:c r="J37" s="28"/>
      <x:c r="K37" s="28"/>
      <x:c r="L37" s="28"/>
      <x:c r="M37" s="28"/>
      <x:c r="N37" s="28"/>
    </x:row>
    <x:row r="38">
      <x:c r="A38" s="28"/>
      <x:c r="B38" s="28"/>
      <x:c r="C38" s="28"/>
      <x:c r="D38" s="28"/>
      <x:c r="E38" s="28"/>
      <x:c r="F38" s="28"/>
      <x:c r="G38" s="28"/>
      <x:c r="H38" s="28"/>
      <x:c r="I38" s="28"/>
      <x:c r="J38" s="28"/>
      <x:c r="K38" s="28"/>
      <x:c r="L38" s="28"/>
      <x:c r="M38" s="28"/>
      <x:c r="N38" s="28"/>
    </x:row>
    <x:row r="39">
      <x:c r="A39" s="28"/>
      <x:c r="B39" s="28"/>
      <x:c r="C39" s="28"/>
      <x:c r="D39" s="28"/>
      <x:c r="E39" s="28"/>
      <x:c r="F39" s="28"/>
      <x:c r="G39" s="28"/>
      <x:c r="H39" s="28"/>
      <x:c r="I39" s="28"/>
      <x:c r="J39" s="28"/>
      <x:c r="K39" s="28"/>
      <x:c r="L39" s="28"/>
      <x:c r="M39" s="28"/>
      <x:c r="N39" s="28"/>
    </x:row>
    <x:row r="40">
      <x:c r="A40" s="28"/>
      <x:c r="B40" s="28"/>
      <x:c r="C40" s="28"/>
      <x:c r="D40" s="28"/>
      <x:c r="E40" s="28"/>
      <x:c r="F40" s="28"/>
      <x:c r="G40" s="28"/>
      <x:c r="H40" s="28"/>
      <x:c r="I40" s="28"/>
      <x:c r="J40" s="28"/>
      <x:c r="K40" s="28"/>
      <x:c r="L40" s="28"/>
      <x:c r="M40" s="28"/>
      <x:c r="N40" s="28"/>
    </x:row>
  </x:sheetData>
  <x:mergeCells>
    <x:mergeCell ref="A1:N1"/>
    <x:mergeCell ref="A3:C5"/>
    <x:mergeCell ref="D3:F5"/>
    <x:mergeCell ref="G3:I5"/>
    <x:mergeCell ref="J3:L5"/>
    <x:mergeCell ref="A7:C9"/>
    <x:mergeCell ref="D7:F9"/>
    <x:mergeCell ref="G7:I9"/>
    <x:mergeCell ref="J7:L9"/>
    <x:mergeCell ref="A3:C3"/>
    <x:mergeCell ref="A4:C5"/>
    <x:mergeCell ref="D3:F3"/>
    <x:mergeCell ref="D4:F5"/>
    <x:mergeCell ref="G3:I3"/>
    <x:mergeCell ref="G4:I5"/>
    <x:mergeCell ref="J3:L3"/>
    <x:mergeCell ref="J4:L5"/>
    <x:mergeCell ref="A7:C7"/>
    <x:mergeCell ref="A8:C9"/>
    <x:mergeCell ref="D7:F7"/>
    <x:mergeCell ref="D8:F9"/>
    <x:mergeCell ref="G7:I7"/>
    <x:mergeCell ref="G8:I9"/>
    <x:mergeCell ref="J7:L7"/>
    <x:mergeCell ref="J8:L9"/>
    <x:mergeCell ref="A11:F11"/>
    <x:mergeCell ref="A17:F17"/>
  </x:mergeCells>
  <x:dataValidations count="2">
    <x:dataValidation type="list" sqref="D19:D22">
      <x:formula1>"Oui,Non"</x:formula1>
    </x:dataValidation>
    <x:dataValidation type="list" sqref="D19:D23">
      <x:formula1>"Oui,Non"</x:formula1>
    </x:dataValidation>
  </x:dataValidations>
  <x:pageMargins left="0.7" right="0.7" top="0.75" bottom="0.75" header="0.3" footer="0.3"/>
  <x:drawing xmlns:r="http://schemas.openxmlformats.org/officeDocument/2006/relationships" r:id="R598948e9104549d8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8" hidden="0" customWidth="1"/>
    <x:col min="3" max="3" width="12" hidden="0" customWidth="1"/>
    <x:col min="4" max="4" width="12" hidden="0" customWidth="1"/>
    <x:col min="5" max="5" width="24" hidden="0" customWidth="1"/>
    <x:col min="6" max="6" width="24" hidden="0" customWidth="1"/>
    <x:col min="7" max="7" width="16" hidden="0" customWidth="1"/>
    <x:col min="8" max="8" width="34" hidden="0" customWidth="1"/>
    <x:col min="9" max="9" width="15" hidden="0" customWidth="1"/>
    <x:col min="10" max="10" width="12" hidden="0" customWidth="1"/>
    <x:col min="11" max="11" width="12" hidden="0" customWidth="1"/>
    <x:col min="12" max="12" width="12" hidden="0" customWidth="1"/>
    <x:col min="13" max="13" width="13" hidden="0" customWidth="1"/>
    <x:col min="14" max="14" width="13" hidden="0" customWidth="1"/>
    <x:col min="15" max="15" width="13" hidden="0" customWidth="1"/>
    <x:col min="16" max="16" width="28" hidden="0" customWidth="1"/>
  </x:cols>
  <x:sheetData>
    <x:row r="1" ht="28" customHeight="1">
      <x:c r="A1" s="39" t="str">
        <x:v>LIVRE DES RECETTES ET DÉPENSES — SAISIE AUTOMATISÉE</x:v>
      </x:c>
      <x:c r="B1" s="39"/>
      <x:c r="C1" s="39"/>
      <x:c r="D1" s="39"/>
      <x:c r="E1" s="39"/>
      <x:c r="F1" s="39"/>
      <x:c r="G1" s="39"/>
      <x:c r="H1" s="39"/>
      <x:c r="I1" s="39"/>
      <x:c r="J1" s="39"/>
      <x:c r="K1" s="39"/>
      <x:c r="L1" s="39"/>
      <x:c r="M1" s="39"/>
      <x:c r="N1" s="39"/>
      <x:c r="O1" s="39"/>
      <x:c r="P1" s="39"/>
    </x:row>
    <x:row r="3">
      <x:c r="A3" s="48" t="str">
        <x:v>Date</x:v>
      </x:c>
      <x:c r="B3" s="48" t="str">
        <x:v>Mois n°</x:v>
      </x:c>
      <x:c r="C3" s="48" t="str">
        <x:v>Mois</x:v>
      </x:c>
      <x:c r="D3" s="48" t="str">
        <x:v>Type</x:v>
      </x:c>
      <x:c r="E3" s="48" t="str">
        <x:v>Catégorie</x:v>
      </x:c>
      <x:c r="F3" s="48" t="str">
        <x:v>Client / Fournisseur</x:v>
      </x:c>
      <x:c r="G3" s="48" t="str">
        <x:v>N° facture</x:v>
      </x:c>
      <x:c r="H3" s="48" t="str">
        <x:v>Description</x:v>
      </x:c>
      <x:c r="I3" s="48" t="str">
        <x:v>Mode paiement</x:v>
      </x:c>
      <x:c r="J3" s="48" t="str">
        <x:v>HT</x:v>
      </x:c>
      <x:c r="K3" s="48" t="str">
        <x:v>TVA</x:v>
      </x:c>
      <x:c r="L3" s="48" t="str">
        <x:v>TTC</x:v>
      </x:c>
      <x:c r="M3" s="48" t="str">
        <x:v>CA services</x:v>
      </x:c>
      <x:c r="N3" s="48" t="str">
        <x:v>CA ventes</x:v>
      </x:c>
      <x:c r="O3" s="48" t="str">
        <x:v>Dépense HT</x:v>
      </x:c>
      <x:c r="P3" s="48" t="str">
        <x:v>Notes</x:v>
      </x:c>
    </x:row>
    <x:row r="4">
      <x:c r="A4" s="58" t="n">
        <x:v>46027</x:v>
      </x:c>
      <x:c r="B4" s="28" t="n">
        <x:f>IF(A4="","",MONTH(A4))</x:f>
        <x:v>1</x:v>
      </x:c>
      <x:c r="C4" s="28" t="str">
        <x:f>IF(A4="","",TEXT(A4,"mmmm"))</x:f>
        <x:v>January</x:v>
      </x:c>
      <x:c r="D4" s="28" t="str">
        <x:v>Revenu</x:v>
      </x:c>
      <x:c r="E4" s="28" t="str">
        <x:v>Prestation de services</x:v>
      </x:c>
      <x:c r="F4" s="28" t="str">
        <x:v>Client Martin</x:v>
      </x:c>
      <x:c r="G4" s="28" t="str">
        <x:v>F-2026-001</x:v>
      </x:c>
      <x:c r="H4" s="28" t="str">
        <x:v>Création site vitrine</x:v>
      </x:c>
      <x:c r="I4" s="28" t="str">
        <x:v>Virement</x:v>
      </x:c>
      <x:c r="J4" s="59" t="n">
        <x:v>1200</x:v>
      </x:c>
      <x:c r="K4" s="59" t="n">
        <x:f>IF(J4="","",IF('Paramètres'!$B$7="Oui",J4*'Paramètres'!$F$7,0))</x:f>
        <x:v>0</x:v>
      </x:c>
      <x:c r="L4" s="59" t="n">
        <x:f>IF(J4="","",J4+K4)</x:f>
        <x:v>1200</x:v>
      </x:c>
      <x:c r="M4" s="59" t="n">
        <x:f>IF(AND(D4="Revenu",E4="Prestation de services"),J4,0)</x:f>
        <x:v>1200</x:v>
      </x:c>
      <x:c r="N4" s="59" t="n">
        <x:f>IF(AND(D4="Revenu",E4="Vente marchandises"),J4,0)</x:f>
        <x:v>0</x:v>
      </x:c>
      <x:c r="O4" s="59" t="n">
        <x:f>IF(D4="Dépense",J4,0)</x:f>
        <x:v>0</x:v>
      </x:c>
      <x:c r="P4" s="28" t="str"/>
    </x:row>
    <x:row r="5">
      <x:c r="A5" s="58" t="n">
        <x:v>46034</x:v>
      </x:c>
      <x:c r="B5" s="28" t="n">
        <x:f>IF(A5="","",MONTH(A5))</x:f>
        <x:v>1</x:v>
      </x:c>
      <x:c r="C5" s="28" t="str">
        <x:f>IF(A5="","",TEXT(A5,"mmmm"))</x:f>
        <x:v>January</x:v>
      </x:c>
      <x:c r="D5" s="28" t="str">
        <x:v>Dépense</x:v>
      </x:c>
      <x:c r="E5" s="28" t="str">
        <x:v>Logiciels / abonnements</x:v>
      </x:c>
      <x:c r="F5" s="28" t="str">
        <x:v>Canva</x:v>
      </x:c>
      <x:c r="G5" s="28" t="str">
        <x:v>D-001</x:v>
      </x:c>
      <x:c r="H5" s="28" t="str">
        <x:v>Abonnement outil design</x:v>
      </x:c>
      <x:c r="I5" s="28" t="str">
        <x:v>Carte</x:v>
      </x:c>
      <x:c r="J5" s="59" t="n">
        <x:v>19</x:v>
      </x:c>
      <x:c r="K5" s="59" t="n">
        <x:f>IF(J5="","",IF('Paramètres'!$B$7="Oui",J5*'Paramètres'!$F$7,0))</x:f>
        <x:v>0</x:v>
      </x:c>
      <x:c r="L5" s="59" t="n">
        <x:f>IF(J5="","",J5+K5)</x:f>
        <x:v>19</x:v>
      </x:c>
      <x:c r="M5" s="59" t="n">
        <x:f>IF(AND(D5="Revenu",E5="Prestation de services"),J5,0)</x:f>
        <x:v>0</x:v>
      </x:c>
      <x:c r="N5" s="59" t="n">
        <x:f>IF(AND(D5="Revenu",E5="Vente marchandises"),J5,0)</x:f>
        <x:v>0</x:v>
      </x:c>
      <x:c r="O5" s="59" t="n">
        <x:f>IF(D5="Dépense",J5,0)</x:f>
        <x:v>19</x:v>
      </x:c>
      <x:c r="P5" s="28" t="str"/>
    </x:row>
    <x:row r="6">
      <x:c r="A6" s="58" t="n">
        <x:v>46040</x:v>
      </x:c>
      <x:c r="B6" s="28" t="n">
        <x:f>IF(A6="","",MONTH(A6))</x:f>
        <x:v>1</x:v>
      </x:c>
      <x:c r="C6" s="28" t="str">
        <x:f>IF(A6="","",TEXT(A6,"mmmm"))</x:f>
        <x:v>January</x:v>
      </x:c>
      <x:c r="D6" s="28" t="str">
        <x:v>Revenu</x:v>
      </x:c>
      <x:c r="E6" s="28" t="str">
        <x:v>Vente marchandises</x:v>
      </x:c>
      <x:c r="F6" s="28" t="str">
        <x:v>Boutique Atlas</x:v>
      </x:c>
      <x:c r="G6" s="28" t="str">
        <x:v>F-2026-002</x:v>
      </x:c>
      <x:c r="H6" s="28" t="str">
        <x:v>Vente produits numériques</x:v>
      </x:c>
      <x:c r="I6" s="28" t="str">
        <x:v>Carte</x:v>
      </x:c>
      <x:c r="J6" s="59" t="n">
        <x:v>340</x:v>
      </x:c>
      <x:c r="K6" s="59" t="n">
        <x:f>IF(J6="","",IF('Paramètres'!$B$7="Oui",J6*'Paramètres'!$F$7,0))</x:f>
        <x:v>0</x:v>
      </x:c>
      <x:c r="L6" s="59" t="n">
        <x:f>IF(J6="","",J6+K6)</x:f>
        <x:v>340</x:v>
      </x:c>
      <x:c r="M6" s="59" t="n">
        <x:f>IF(AND(D6="Revenu",E6="Prestation de services"),J6,0)</x:f>
        <x:v>0</x:v>
      </x:c>
      <x:c r="N6" s="59" t="n">
        <x:f>IF(AND(D6="Revenu",E6="Vente marchandises"),J6,0)</x:f>
        <x:v>340</x:v>
      </x:c>
      <x:c r="O6" s="59" t="n">
        <x:f>IF(D6="Dépense",J6,0)</x:f>
        <x:v>0</x:v>
      </x:c>
      <x:c r="P6" s="28" t="str"/>
    </x:row>
    <x:row r="7">
      <x:c r="A7" s="58" t="n">
        <x:v>46056</x:v>
      </x:c>
      <x:c r="B7" s="28" t="n">
        <x:f>IF(A7="","",MONTH(A7))</x:f>
        <x:v>2</x:v>
      </x:c>
      <x:c r="C7" s="28" t="str">
        <x:f>IF(A7="","",TEXT(A7,"mmmm"))</x:f>
        <x:v>February</x:v>
      </x:c>
      <x:c r="D7" s="28" t="str">
        <x:v>Revenu</x:v>
      </x:c>
      <x:c r="E7" s="28" t="str">
        <x:v>Prestation de services</x:v>
      </x:c>
      <x:c r="F7" s="28" t="str">
        <x:v>Société Noor</x:v>
      </x:c>
      <x:c r="G7" s="28" t="str">
        <x:v>F-2026-003</x:v>
      </x:c>
      <x:c r="H7" s="28" t="str">
        <x:v>Mission conseil</x:v>
      </x:c>
      <x:c r="I7" s="28" t="str">
        <x:v>Virement</x:v>
      </x:c>
      <x:c r="J7" s="59" t="n">
        <x:v>1800</x:v>
      </x:c>
      <x:c r="K7" s="59" t="n">
        <x:f>IF(J7="","",IF('Paramètres'!$B$7="Oui",J7*'Paramètres'!$F$7,0))</x:f>
        <x:v>0</x:v>
      </x:c>
      <x:c r="L7" s="59" t="n">
        <x:f>IF(J7="","",J7+K7)</x:f>
        <x:v>1800</x:v>
      </x:c>
      <x:c r="M7" s="59" t="n">
        <x:f>IF(AND(D7="Revenu",E7="Prestation de services"),J7,0)</x:f>
        <x:v>1800</x:v>
      </x:c>
      <x:c r="N7" s="59" t="n">
        <x:f>IF(AND(D7="Revenu",E7="Vente marchandises"),J7,0)</x:f>
        <x:v>0</x:v>
      </x:c>
      <x:c r="O7" s="59" t="n">
        <x:f>IF(D7="Dépense",J7,0)</x:f>
        <x:v>0</x:v>
      </x:c>
      <x:c r="P7" s="28" t="str"/>
    </x:row>
    <x:row r="8">
      <x:c r="A8" s="58" t="n">
        <x:v>46067</x:v>
      </x:c>
      <x:c r="B8" s="28" t="n">
        <x:f>IF(A8="","",MONTH(A8))</x:f>
        <x:v>2</x:v>
      </x:c>
      <x:c r="C8" s="28" t="str">
        <x:f>IF(A8="","",TEXT(A8,"mmmm"))</x:f>
        <x:v>February</x:v>
      </x:c>
      <x:c r="D8" s="28" t="str">
        <x:v>Dépense</x:v>
      </x:c>
      <x:c r="E8" s="28" t="str">
        <x:v>Déplacement</x:v>
      </x:c>
      <x:c r="F8" s="28" t="str">
        <x:v>ONCF</x:v>
      </x:c>
      <x:c r="G8" s="28" t="str">
        <x:v>D-003</x:v>
      </x:c>
      <x:c r="H8" s="28" t="str">
        <x:v>Déplacement client</x:v>
      </x:c>
      <x:c r="I8" s="28" t="str">
        <x:v>Carte</x:v>
      </x:c>
      <x:c r="J8" s="59" t="n">
        <x:v>46</x:v>
      </x:c>
      <x:c r="K8" s="59" t="n">
        <x:f>IF(J8="","",IF('Paramètres'!$B$7="Oui",J8*'Paramètres'!$F$7,0))</x:f>
        <x:v>0</x:v>
      </x:c>
      <x:c r="L8" s="59" t="n">
        <x:f>IF(J8="","",J8+K8)</x:f>
        <x:v>46</x:v>
      </x:c>
      <x:c r="M8" s="59" t="n">
        <x:f>IF(AND(D8="Revenu",E8="Prestation de services"),J8,0)</x:f>
        <x:v>0</x:v>
      </x:c>
      <x:c r="N8" s="59" t="n">
        <x:f>IF(AND(D8="Revenu",E8="Vente marchandises"),J8,0)</x:f>
        <x:v>0</x:v>
      </x:c>
      <x:c r="O8" s="59" t="n">
        <x:f>IF(D8="Dépense",J8,0)</x:f>
        <x:v>46</x:v>
      </x:c>
      <x:c r="P8" s="28" t="str"/>
    </x:row>
    <x:row r="9">
      <x:c r="A9" s="58" t="n">
        <x:v>46075</x:v>
      </x:c>
      <x:c r="B9" s="28" t="n">
        <x:f>IF(A9="","",MONTH(A9))</x:f>
        <x:v>2</x:v>
      </x:c>
      <x:c r="C9" s="28" t="str">
        <x:f>IF(A9="","",TEXT(A9,"mmmm"))</x:f>
        <x:v>February</x:v>
      </x:c>
      <x:c r="D9" s="28" t="str">
        <x:v>Dépense</x:v>
      </x:c>
      <x:c r="E9" s="28" t="str">
        <x:v>Publicité</x:v>
      </x:c>
      <x:c r="F9" s="28" t="str">
        <x:v>Meta Ads</x:v>
      </x:c>
      <x:c r="G9" s="28" t="str">
        <x:v>D-004</x:v>
      </x:c>
      <x:c r="H9" s="28" t="str">
        <x:v>Campagne acquisition</x:v>
      </x:c>
      <x:c r="I9" s="28" t="str">
        <x:v>Carte</x:v>
      </x:c>
      <x:c r="J9" s="59" t="n">
        <x:v>120</x:v>
      </x:c>
      <x:c r="K9" s="59" t="n">
        <x:f>IF(J9="","",IF('Paramètres'!$B$7="Oui",J9*'Paramètres'!$F$7,0))</x:f>
        <x:v>0</x:v>
      </x:c>
      <x:c r="L9" s="59" t="n">
        <x:f>IF(J9="","",J9+K9)</x:f>
        <x:v>120</x:v>
      </x:c>
      <x:c r="M9" s="59" t="n">
        <x:f>IF(AND(D9="Revenu",E9="Prestation de services"),J9,0)</x:f>
        <x:v>0</x:v>
      </x:c>
      <x:c r="N9" s="59" t="n">
        <x:f>IF(AND(D9="Revenu",E9="Vente marchandises"),J9,0)</x:f>
        <x:v>0</x:v>
      </x:c>
      <x:c r="O9" s="59" t="n">
        <x:f>IF(D9="Dépense",J9,0)</x:f>
        <x:v>120</x:v>
      </x:c>
      <x:c r="P9" s="28" t="str"/>
    </x:row>
    <x:row r="10">
      <x:c r="A10" s="58" t="n">
        <x:v>46089</x:v>
      </x:c>
      <x:c r="B10" s="28" t="n">
        <x:f>IF(A10="","",MONTH(A10))</x:f>
        <x:v>3</x:v>
      </x:c>
      <x:c r="C10" s="28" t="str">
        <x:f>IF(A10="","",TEXT(A10,"mmmm"))</x:f>
        <x:v>March</x:v>
      </x:c>
      <x:c r="D10" s="28" t="str">
        <x:v>Revenu</x:v>
      </x:c>
      <x:c r="E10" s="28" t="str">
        <x:v>Prestation de services</x:v>
      </x:c>
      <x:c r="F10" s="28" t="str">
        <x:v>Client Dubois</x:v>
      </x:c>
      <x:c r="G10" s="28" t="str">
        <x:v>F-2026-004</x:v>
      </x:c>
      <x:c r="H10" s="28" t="str">
        <x:v>Maintenance mensuelle</x:v>
      </x:c>
      <x:c r="I10" s="28" t="str">
        <x:v>Virement</x:v>
      </x:c>
      <x:c r="J10" s="59" t="n">
        <x:v>650</x:v>
      </x:c>
      <x:c r="K10" s="59" t="n">
        <x:f>IF(J10="","",IF('Paramètres'!$B$7="Oui",J10*'Paramètres'!$F$7,0))</x:f>
        <x:v>0</x:v>
      </x:c>
      <x:c r="L10" s="59" t="n">
        <x:f>IF(J10="","",J10+K10)</x:f>
        <x:v>650</x:v>
      </x:c>
      <x:c r="M10" s="59" t="n">
        <x:f>IF(AND(D10="Revenu",E10="Prestation de services"),J10,0)</x:f>
        <x:v>650</x:v>
      </x:c>
      <x:c r="N10" s="59" t="n">
        <x:f>IF(AND(D10="Revenu",E10="Vente marchandises"),J10,0)</x:f>
        <x:v>0</x:v>
      </x:c>
      <x:c r="O10" s="59" t="n">
        <x:f>IF(D10="Dépense",J10,0)</x:f>
        <x:v>0</x:v>
      </x:c>
      <x:c r="P10" s="28" t="str"/>
    </x:row>
    <x:row r="11">
      <x:c r="A11" s="58" t="n">
        <x:v>46097</x:v>
      </x:c>
      <x:c r="B11" s="28" t="n">
        <x:f>IF(A11="","",MONTH(A11))</x:f>
        <x:v>3</x:v>
      </x:c>
      <x:c r="C11" s="28" t="str">
        <x:f>IF(A11="","",TEXT(A11,"mmmm"))</x:f>
        <x:v>March</x:v>
      </x:c>
      <x:c r="D11" s="28" t="str">
        <x:v>Dépense</x:v>
      </x:c>
      <x:c r="E11" s="28" t="str">
        <x:v>Fournitures</x:v>
      </x:c>
      <x:c r="F11" s="28" t="str">
        <x:v>Bureau Vallée</x:v>
      </x:c>
      <x:c r="G11" s="28" t="str">
        <x:v>D-005</x:v>
      </x:c>
      <x:c r="H11" s="28" t="str">
        <x:v>Fournitures administratives</x:v>
      </x:c>
      <x:c r="I11" s="28" t="str">
        <x:v>Carte</x:v>
      </x:c>
      <x:c r="J11" s="59" t="n">
        <x:v>55</x:v>
      </x:c>
      <x:c r="K11" s="59" t="n">
        <x:f>IF(J11="","",IF('Paramètres'!$B$7="Oui",J11*'Paramètres'!$F$7,0))</x:f>
        <x:v>0</x:v>
      </x:c>
      <x:c r="L11" s="59" t="n">
        <x:f>IF(J11="","",J11+K11)</x:f>
        <x:v>55</x:v>
      </x:c>
      <x:c r="M11" s="59" t="n">
        <x:f>IF(AND(D11="Revenu",E11="Prestation de services"),J11,0)</x:f>
        <x:v>0</x:v>
      </x:c>
      <x:c r="N11" s="59" t="n">
        <x:f>IF(AND(D11="Revenu",E11="Vente marchandises"),J11,0)</x:f>
        <x:v>0</x:v>
      </x:c>
      <x:c r="O11" s="59" t="n">
        <x:f>IF(D11="Dépense",J11,0)</x:f>
        <x:v>55</x:v>
      </x:c>
      <x:c r="P11" s="28" t="str"/>
    </x:row>
    <x:row r="12">
      <x:c r="A12" s="58" t="n">
        <x:v>46106</x:v>
      </x:c>
      <x:c r="B12" s="28" t="n">
        <x:f>IF(A12="","",MONTH(A12))</x:f>
        <x:v>3</x:v>
      </x:c>
      <x:c r="C12" s="28" t="str">
        <x:f>IF(A12="","",TEXT(A12,"mmmm"))</x:f>
        <x:v>March</x:v>
      </x:c>
      <x:c r="D12" s="28" t="str">
        <x:v>Revenu</x:v>
      </x:c>
      <x:c r="E12" s="28" t="str">
        <x:v>Vente marchandises</x:v>
      </x:c>
      <x:c r="F12" s="28" t="str">
        <x:v>Marché local</x:v>
      </x:c>
      <x:c r="G12" s="28" t="str">
        <x:v>F-2026-005</x:v>
      </x:c>
      <x:c r="H12" s="28" t="str">
        <x:v>Vente accessoires</x:v>
      </x:c>
      <x:c r="I12" s="28" t="str">
        <x:v>Espèces</x:v>
      </x:c>
      <x:c r="J12" s="59" t="n">
        <x:v>780</x:v>
      </x:c>
      <x:c r="K12" s="59" t="n">
        <x:f>IF(J12="","",IF('Paramètres'!$B$7="Oui",J12*'Paramètres'!$F$7,0))</x:f>
        <x:v>0</x:v>
      </x:c>
      <x:c r="L12" s="59" t="n">
        <x:f>IF(J12="","",J12+K12)</x:f>
        <x:v>780</x:v>
      </x:c>
      <x:c r="M12" s="59" t="n">
        <x:f>IF(AND(D12="Revenu",E12="Prestation de services"),J12,0)</x:f>
        <x:v>0</x:v>
      </x:c>
      <x:c r="N12" s="59" t="n">
        <x:f>IF(AND(D12="Revenu",E12="Vente marchandises"),J12,0)</x:f>
        <x:v>780</x:v>
      </x:c>
      <x:c r="O12" s="59" t="n">
        <x:f>IF(D12="Dépense",J12,0)</x:f>
        <x:v>0</x:v>
      </x:c>
      <x:c r="P12" s="28" t="str"/>
    </x:row>
    <x:row r="13">
      <x:c r="A13" s="58" t="n">
        <x:v>46114</x:v>
      </x:c>
      <x:c r="B13" s="28" t="n">
        <x:f>IF(A13="","",MONTH(A13))</x:f>
        <x:v>4</x:v>
      </x:c>
      <x:c r="C13" s="28" t="str">
        <x:f>IF(A13="","",TEXT(A13,"mmmm"))</x:f>
        <x:v>April</x:v>
      </x:c>
      <x:c r="D13" s="28" t="str">
        <x:v>Dépense</x:v>
      </x:c>
      <x:c r="E13" s="28" t="str">
        <x:v>Téléphone / internet</x:v>
      </x:c>
      <x:c r="F13" s="28" t="str">
        <x:v>Orange</x:v>
      </x:c>
      <x:c r="G13" s="28" t="str">
        <x:v>D-006</x:v>
      </x:c>
      <x:c r="H13" s="28" t="str">
        <x:v>Forfait internet</x:v>
      </x:c>
      <x:c r="I13" s="28" t="str">
        <x:v>Prélèvement</x:v>
      </x:c>
      <x:c r="J13" s="59" t="n">
        <x:v>39</x:v>
      </x:c>
      <x:c r="K13" s="59" t="n">
        <x:f>IF(J13="","",IF('Paramètres'!$B$7="Oui",J13*'Paramètres'!$F$7,0))</x:f>
        <x:v>0</x:v>
      </x:c>
      <x:c r="L13" s="59" t="n">
        <x:f>IF(J13="","",J13+K13)</x:f>
        <x:v>39</x:v>
      </x:c>
      <x:c r="M13" s="59" t="n">
        <x:f>IF(AND(D13="Revenu",E13="Prestation de services"),J13,0)</x:f>
        <x:v>0</x:v>
      </x:c>
      <x:c r="N13" s="59" t="n">
        <x:f>IF(AND(D13="Revenu",E13="Vente marchandises"),J13,0)</x:f>
        <x:v>0</x:v>
      </x:c>
      <x:c r="O13" s="59" t="n">
        <x:f>IF(D13="Dépense",J13,0)</x:f>
        <x:v>39</x:v>
      </x:c>
      <x:c r="P13" s="28" t="str"/>
    </x:row>
    <x:row r="14">
      <x:c r="A14" s="58"/>
      <x:c r="B14" s="28" t="str">
        <x:f>IF(A14="","",MONTH(A14))</x:f>
      </x:c>
      <x:c r="C14" s="28" t="str">
        <x:f>IF(A14="","",TEXT(A14,"mmmm"))</x:f>
      </x:c>
      <x:c r="D14" s="28"/>
      <x:c r="E14" s="28"/>
      <x:c r="F14" s="28"/>
      <x:c r="G14" s="28"/>
      <x:c r="H14" s="28"/>
      <x:c r="I14" s="28"/>
      <x:c r="J14" s="59"/>
      <x:c r="K14" s="59" t="str">
        <x:f>IF(J14="","",IF('Paramètres'!$B$7="Oui",J14*'Paramètres'!$F$7,0))</x:f>
      </x:c>
      <x:c r="L14" s="59" t="str">
        <x:f>IF(J14="","",J14+K14)</x:f>
      </x:c>
      <x:c r="M14" s="59" t="n">
        <x:f>IF(AND(D14="Revenu",E14="Prestation de services"),J14,0)</x:f>
        <x:v>0</x:v>
      </x:c>
      <x:c r="N14" s="59" t="n">
        <x:f>IF(AND(D14="Revenu",E14="Vente marchandises"),J14,0)</x:f>
        <x:v>0</x:v>
      </x:c>
      <x:c r="O14" s="59" t="n">
        <x:f>IF(D14="Dépense",J14,0)</x:f>
        <x:v>0</x:v>
      </x:c>
      <x:c r="P14" s="28"/>
    </x:row>
    <x:row r="15">
      <x:c r="A15" s="58"/>
      <x:c r="B15" s="28" t="str">
        <x:f>IF(A15="","",MONTH(A15))</x:f>
      </x:c>
      <x:c r="C15" s="28" t="str">
        <x:f>IF(A15="","",TEXT(A15,"mmmm"))</x:f>
      </x:c>
      <x:c r="D15" s="28"/>
      <x:c r="E15" s="28"/>
      <x:c r="F15" s="28"/>
      <x:c r="G15" s="28"/>
      <x:c r="H15" s="28"/>
      <x:c r="I15" s="28"/>
      <x:c r="J15" s="59"/>
      <x:c r="K15" s="59" t="str">
        <x:f>IF(J15="","",IF('Paramètres'!$B$7="Oui",J15*'Paramètres'!$F$7,0))</x:f>
      </x:c>
      <x:c r="L15" s="59" t="str">
        <x:f>IF(J15="","",J15+K15)</x:f>
      </x:c>
      <x:c r="M15" s="59" t="n">
        <x:f>IF(AND(D15="Revenu",E15="Prestation de services"),J15,0)</x:f>
        <x:v>0</x:v>
      </x:c>
      <x:c r="N15" s="59" t="n">
        <x:f>IF(AND(D15="Revenu",E15="Vente marchandises"),J15,0)</x:f>
        <x:v>0</x:v>
      </x:c>
      <x:c r="O15" s="59" t="n">
        <x:f>IF(D15="Dépense",J15,0)</x:f>
        <x:v>0</x:v>
      </x:c>
      <x:c r="P15" s="28"/>
    </x:row>
    <x:row r="16">
      <x:c r="A16" s="58"/>
      <x:c r="B16" s="28" t="str">
        <x:f>IF(A16="","",MONTH(A16))</x:f>
      </x:c>
      <x:c r="C16" s="28" t="str">
        <x:f>IF(A16="","",TEXT(A16,"mmmm"))</x:f>
      </x:c>
      <x:c r="D16" s="28"/>
      <x:c r="E16" s="28"/>
      <x:c r="F16" s="28"/>
      <x:c r="G16" s="28"/>
      <x:c r="H16" s="28"/>
      <x:c r="I16" s="28"/>
      <x:c r="J16" s="59"/>
      <x:c r="K16" s="59" t="str">
        <x:f>IF(J16="","",IF('Paramètres'!$B$7="Oui",J16*'Paramètres'!$F$7,0))</x:f>
      </x:c>
      <x:c r="L16" s="59" t="str">
        <x:f>IF(J16="","",J16+K16)</x:f>
      </x:c>
      <x:c r="M16" s="59" t="n">
        <x:f>IF(AND(D16="Revenu",E16="Prestation de services"),J16,0)</x:f>
        <x:v>0</x:v>
      </x:c>
      <x:c r="N16" s="59" t="n">
        <x:f>IF(AND(D16="Revenu",E16="Vente marchandises"),J16,0)</x:f>
        <x:v>0</x:v>
      </x:c>
      <x:c r="O16" s="59" t="n">
        <x:f>IF(D16="Dépense",J16,0)</x:f>
        <x:v>0</x:v>
      </x:c>
      <x:c r="P16" s="28"/>
    </x:row>
    <x:row r="17">
      <x:c r="A17" s="58"/>
      <x:c r="B17" s="28" t="str">
        <x:f>IF(A17="","",MONTH(A17))</x:f>
      </x:c>
      <x:c r="C17" s="28" t="str">
        <x:f>IF(A17="","",TEXT(A17,"mmmm"))</x:f>
      </x:c>
      <x:c r="D17" s="28"/>
      <x:c r="E17" s="28"/>
      <x:c r="F17" s="28"/>
      <x:c r="G17" s="28"/>
      <x:c r="H17" s="28"/>
      <x:c r="I17" s="28"/>
      <x:c r="J17" s="59"/>
      <x:c r="K17" s="59" t="str">
        <x:f>IF(J17="","",IF('Paramètres'!$B$7="Oui",J17*'Paramètres'!$F$7,0))</x:f>
      </x:c>
      <x:c r="L17" s="59" t="str">
        <x:f>IF(J17="","",J17+K17)</x:f>
      </x:c>
      <x:c r="M17" s="59" t="n">
        <x:f>IF(AND(D17="Revenu",E17="Prestation de services"),J17,0)</x:f>
        <x:v>0</x:v>
      </x:c>
      <x:c r="N17" s="59" t="n">
        <x:f>IF(AND(D17="Revenu",E17="Vente marchandises"),J17,0)</x:f>
        <x:v>0</x:v>
      </x:c>
      <x:c r="O17" s="59" t="n">
        <x:f>IF(D17="Dépense",J17,0)</x:f>
        <x:v>0</x:v>
      </x:c>
      <x:c r="P17" s="28"/>
    </x:row>
    <x:row r="18">
      <x:c r="A18" s="58"/>
      <x:c r="B18" s="28" t="str">
        <x:f>IF(A18="","",MONTH(A18))</x:f>
      </x:c>
      <x:c r="C18" s="28" t="str">
        <x:f>IF(A18="","",TEXT(A18,"mmmm"))</x:f>
      </x:c>
      <x:c r="D18" s="28"/>
      <x:c r="E18" s="28"/>
      <x:c r="F18" s="28"/>
      <x:c r="G18" s="28"/>
      <x:c r="H18" s="28"/>
      <x:c r="I18" s="28"/>
      <x:c r="J18" s="59"/>
      <x:c r="K18" s="59" t="str">
        <x:f>IF(J18="","",IF('Paramètres'!$B$7="Oui",J18*'Paramètres'!$F$7,0))</x:f>
      </x:c>
      <x:c r="L18" s="59" t="str">
        <x:f>IF(J18="","",J18+K18)</x:f>
      </x:c>
      <x:c r="M18" s="59" t="n">
        <x:f>IF(AND(D18="Revenu",E18="Prestation de services"),J18,0)</x:f>
        <x:v>0</x:v>
      </x:c>
      <x:c r="N18" s="59" t="n">
        <x:f>IF(AND(D18="Revenu",E18="Vente marchandises"),J18,0)</x:f>
        <x:v>0</x:v>
      </x:c>
      <x:c r="O18" s="59" t="n">
        <x:f>IF(D18="Dépense",J18,0)</x:f>
        <x:v>0</x:v>
      </x:c>
      <x:c r="P18" s="28"/>
    </x:row>
    <x:row r="19">
      <x:c r="A19" s="58"/>
      <x:c r="B19" s="28" t="str">
        <x:f>IF(A19="","",MONTH(A19))</x:f>
      </x:c>
      <x:c r="C19" s="28" t="str">
        <x:f>IF(A19="","",TEXT(A19,"mmmm"))</x:f>
      </x:c>
      <x:c r="D19" s="28"/>
      <x:c r="E19" s="28"/>
      <x:c r="F19" s="28"/>
      <x:c r="G19" s="28"/>
      <x:c r="H19" s="28"/>
      <x:c r="I19" s="28"/>
      <x:c r="J19" s="59"/>
      <x:c r="K19" s="59" t="str">
        <x:f>IF(J19="","",IF('Paramètres'!$B$7="Oui",J19*'Paramètres'!$F$7,0))</x:f>
      </x:c>
      <x:c r="L19" s="59" t="str">
        <x:f>IF(J19="","",J19+K19)</x:f>
      </x:c>
      <x:c r="M19" s="59" t="n">
        <x:f>IF(AND(D19="Revenu",E19="Prestation de services"),J19,0)</x:f>
        <x:v>0</x:v>
      </x:c>
      <x:c r="N19" s="59" t="n">
        <x:f>IF(AND(D19="Revenu",E19="Vente marchandises"),J19,0)</x:f>
        <x:v>0</x:v>
      </x:c>
      <x:c r="O19" s="59" t="n">
        <x:f>IF(D19="Dépense",J19,0)</x:f>
        <x:v>0</x:v>
      </x:c>
      <x:c r="P19" s="28"/>
    </x:row>
    <x:row r="20">
      <x:c r="A20" s="58"/>
      <x:c r="B20" s="28" t="str">
        <x:f>IF(A20="","",MONTH(A20))</x:f>
      </x:c>
      <x:c r="C20" s="28" t="str">
        <x:f>IF(A20="","",TEXT(A20,"mmmm"))</x:f>
      </x:c>
      <x:c r="D20" s="28"/>
      <x:c r="E20" s="28"/>
      <x:c r="F20" s="28"/>
      <x:c r="G20" s="28"/>
      <x:c r="H20" s="28"/>
      <x:c r="I20" s="28"/>
      <x:c r="J20" s="59"/>
      <x:c r="K20" s="59" t="str">
        <x:f>IF(J20="","",IF('Paramètres'!$B$7="Oui",J20*'Paramètres'!$F$7,0))</x:f>
      </x:c>
      <x:c r="L20" s="59" t="str">
        <x:f>IF(J20="","",J20+K20)</x:f>
      </x:c>
      <x:c r="M20" s="59" t="n">
        <x:f>IF(AND(D20="Revenu",E20="Prestation de services"),J20,0)</x:f>
        <x:v>0</x:v>
      </x:c>
      <x:c r="N20" s="59" t="n">
        <x:f>IF(AND(D20="Revenu",E20="Vente marchandises"),J20,0)</x:f>
        <x:v>0</x:v>
      </x:c>
      <x:c r="O20" s="59" t="n">
        <x:f>IF(D20="Dépense",J20,0)</x:f>
        <x:v>0</x:v>
      </x:c>
      <x:c r="P20" s="28"/>
    </x:row>
    <x:row r="21">
      <x:c r="A21" s="58"/>
      <x:c r="B21" s="28" t="str">
        <x:f>IF(A21="","",MONTH(A21))</x:f>
      </x:c>
      <x:c r="C21" s="28" t="str">
        <x:f>IF(A21="","",TEXT(A21,"mmmm"))</x:f>
      </x:c>
      <x:c r="D21" s="28"/>
      <x:c r="E21" s="28"/>
      <x:c r="F21" s="28"/>
      <x:c r="G21" s="28"/>
      <x:c r="H21" s="28"/>
      <x:c r="I21" s="28"/>
      <x:c r="J21" s="59"/>
      <x:c r="K21" s="59" t="str">
        <x:f>IF(J21="","",IF('Paramètres'!$B$7="Oui",J21*'Paramètres'!$F$7,0))</x:f>
      </x:c>
      <x:c r="L21" s="59" t="str">
        <x:f>IF(J21="","",J21+K21)</x:f>
      </x:c>
      <x:c r="M21" s="59" t="n">
        <x:f>IF(AND(D21="Revenu",E21="Prestation de services"),J21,0)</x:f>
        <x:v>0</x:v>
      </x:c>
      <x:c r="N21" s="59" t="n">
        <x:f>IF(AND(D21="Revenu",E21="Vente marchandises"),J21,0)</x:f>
        <x:v>0</x:v>
      </x:c>
      <x:c r="O21" s="59" t="n">
        <x:f>IF(D21="Dépense",J21,0)</x:f>
        <x:v>0</x:v>
      </x:c>
      <x:c r="P21" s="28"/>
    </x:row>
    <x:row r="22">
      <x:c r="A22" s="58"/>
      <x:c r="B22" s="28" t="str">
        <x:f>IF(A22="","",MONTH(A22))</x:f>
      </x:c>
      <x:c r="C22" s="28" t="str">
        <x:f>IF(A22="","",TEXT(A22,"mmmm"))</x:f>
      </x:c>
      <x:c r="D22" s="28"/>
      <x:c r="E22" s="28"/>
      <x:c r="F22" s="28"/>
      <x:c r="G22" s="28"/>
      <x:c r="H22" s="28"/>
      <x:c r="I22" s="28"/>
      <x:c r="J22" s="59"/>
      <x:c r="K22" s="59" t="str">
        <x:f>IF(J22="","",IF('Paramètres'!$B$7="Oui",J22*'Paramètres'!$F$7,0))</x:f>
      </x:c>
      <x:c r="L22" s="59" t="str">
        <x:f>IF(J22="","",J22+K22)</x:f>
      </x:c>
      <x:c r="M22" s="59" t="n">
        <x:f>IF(AND(D22="Revenu",E22="Prestation de services"),J22,0)</x:f>
        <x:v>0</x:v>
      </x:c>
      <x:c r="N22" s="59" t="n">
        <x:f>IF(AND(D22="Revenu",E22="Vente marchandises"),J22,0)</x:f>
        <x:v>0</x:v>
      </x:c>
      <x:c r="O22" s="59" t="n">
        <x:f>IF(D22="Dépense",J22,0)</x:f>
        <x:v>0</x:v>
      </x:c>
      <x:c r="P22" s="28"/>
    </x:row>
    <x:row r="23">
      <x:c r="A23" s="58"/>
      <x:c r="B23" s="28" t="str">
        <x:f>IF(A23="","",MONTH(A23))</x:f>
      </x:c>
      <x:c r="C23" s="28" t="str">
        <x:f>IF(A23="","",TEXT(A23,"mmmm"))</x:f>
      </x:c>
      <x:c r="D23" s="28"/>
      <x:c r="E23" s="28"/>
      <x:c r="F23" s="28"/>
      <x:c r="G23" s="28"/>
      <x:c r="H23" s="28"/>
      <x:c r="I23" s="28"/>
      <x:c r="J23" s="59"/>
      <x:c r="K23" s="59" t="str">
        <x:f>IF(J23="","",IF('Paramètres'!$B$7="Oui",J23*'Paramètres'!$F$7,0))</x:f>
      </x:c>
      <x:c r="L23" s="59" t="str">
        <x:f>IF(J23="","",J23+K23)</x:f>
      </x:c>
      <x:c r="M23" s="59" t="n">
        <x:f>IF(AND(D23="Revenu",E23="Prestation de services"),J23,0)</x:f>
        <x:v>0</x:v>
      </x:c>
      <x:c r="N23" s="59" t="n">
        <x:f>IF(AND(D23="Revenu",E23="Vente marchandises"),J23,0)</x:f>
        <x:v>0</x:v>
      </x:c>
      <x:c r="O23" s="59" t="n">
        <x:f>IF(D23="Dépense",J23,0)</x:f>
        <x:v>0</x:v>
      </x:c>
      <x:c r="P23" s="28"/>
    </x:row>
    <x:row r="24">
      <x:c r="A24" s="58"/>
      <x:c r="B24" s="28" t="str">
        <x:f>IF(A24="","",MONTH(A24))</x:f>
      </x:c>
      <x:c r="C24" s="28" t="str">
        <x:f>IF(A24="","",TEXT(A24,"mmmm"))</x:f>
      </x:c>
      <x:c r="D24" s="28"/>
      <x:c r="E24" s="28"/>
      <x:c r="F24" s="28"/>
      <x:c r="G24" s="28"/>
      <x:c r="H24" s="28"/>
      <x:c r="I24" s="28"/>
      <x:c r="J24" s="59"/>
      <x:c r="K24" s="59" t="str">
        <x:f>IF(J24="","",IF('Paramètres'!$B$7="Oui",J24*'Paramètres'!$F$7,0))</x:f>
      </x:c>
      <x:c r="L24" s="59" t="str">
        <x:f>IF(J24="","",J24+K24)</x:f>
      </x:c>
      <x:c r="M24" s="59" t="n">
        <x:f>IF(AND(D24="Revenu",E24="Prestation de services"),J24,0)</x:f>
        <x:v>0</x:v>
      </x:c>
      <x:c r="N24" s="59" t="n">
        <x:f>IF(AND(D24="Revenu",E24="Vente marchandises"),J24,0)</x:f>
        <x:v>0</x:v>
      </x:c>
      <x:c r="O24" s="59" t="n">
        <x:f>IF(D24="Dépense",J24,0)</x:f>
        <x:v>0</x:v>
      </x:c>
      <x:c r="P24" s="28"/>
    </x:row>
    <x:row r="25">
      <x:c r="A25" s="58"/>
      <x:c r="B25" s="28" t="str">
        <x:f>IF(A25="","",MONTH(A25))</x:f>
      </x:c>
      <x:c r="C25" s="28" t="str">
        <x:f>IF(A25="","",TEXT(A25,"mmmm"))</x:f>
      </x:c>
      <x:c r="D25" s="28"/>
      <x:c r="E25" s="28"/>
      <x:c r="F25" s="28"/>
      <x:c r="G25" s="28"/>
      <x:c r="H25" s="28"/>
      <x:c r="I25" s="28"/>
      <x:c r="J25" s="59"/>
      <x:c r="K25" s="59" t="str">
        <x:f>IF(J25="","",IF('Paramètres'!$B$7="Oui",J25*'Paramètres'!$F$7,0))</x:f>
      </x:c>
      <x:c r="L25" s="59" t="str">
        <x:f>IF(J25="","",J25+K25)</x:f>
      </x:c>
      <x:c r="M25" s="59" t="n">
        <x:f>IF(AND(D25="Revenu",E25="Prestation de services"),J25,0)</x:f>
        <x:v>0</x:v>
      </x:c>
      <x:c r="N25" s="59" t="n">
        <x:f>IF(AND(D25="Revenu",E25="Vente marchandises"),J25,0)</x:f>
        <x:v>0</x:v>
      </x:c>
      <x:c r="O25" s="59" t="n">
        <x:f>IF(D25="Dépense",J25,0)</x:f>
        <x:v>0</x:v>
      </x:c>
      <x:c r="P25" s="28"/>
    </x:row>
    <x:row r="26">
      <x:c r="A26" s="58"/>
      <x:c r="B26" s="28" t="str">
        <x:f>IF(A26="","",MONTH(A26))</x:f>
      </x:c>
      <x:c r="C26" s="28" t="str">
        <x:f>IF(A26="","",TEXT(A26,"mmmm"))</x:f>
      </x:c>
      <x:c r="D26" s="28"/>
      <x:c r="E26" s="28"/>
      <x:c r="F26" s="28"/>
      <x:c r="G26" s="28"/>
      <x:c r="H26" s="28"/>
      <x:c r="I26" s="28"/>
      <x:c r="J26" s="59"/>
      <x:c r="K26" s="59" t="str">
        <x:f>IF(J26="","",IF('Paramètres'!$B$7="Oui",J26*'Paramètres'!$F$7,0))</x:f>
      </x:c>
      <x:c r="L26" s="59" t="str">
        <x:f>IF(J26="","",J26+K26)</x:f>
      </x:c>
      <x:c r="M26" s="59" t="n">
        <x:f>IF(AND(D26="Revenu",E26="Prestation de services"),J26,0)</x:f>
        <x:v>0</x:v>
      </x:c>
      <x:c r="N26" s="59" t="n">
        <x:f>IF(AND(D26="Revenu",E26="Vente marchandises"),J26,0)</x:f>
        <x:v>0</x:v>
      </x:c>
      <x:c r="O26" s="59" t="n">
        <x:f>IF(D26="Dépense",J26,0)</x:f>
        <x:v>0</x:v>
      </x:c>
      <x:c r="P26" s="28"/>
    </x:row>
    <x:row r="27">
      <x:c r="A27" s="58"/>
      <x:c r="B27" s="28" t="str">
        <x:f>IF(A27="","",MONTH(A27))</x:f>
      </x:c>
      <x:c r="C27" s="28" t="str">
        <x:f>IF(A27="","",TEXT(A27,"mmmm"))</x:f>
      </x:c>
      <x:c r="D27" s="28"/>
      <x:c r="E27" s="28"/>
      <x:c r="F27" s="28"/>
      <x:c r="G27" s="28"/>
      <x:c r="H27" s="28"/>
      <x:c r="I27" s="28"/>
      <x:c r="J27" s="59"/>
      <x:c r="K27" s="59" t="str">
        <x:f>IF(J27="","",IF('Paramètres'!$B$7="Oui",J27*'Paramètres'!$F$7,0))</x:f>
      </x:c>
      <x:c r="L27" s="59" t="str">
        <x:f>IF(J27="","",J27+K27)</x:f>
      </x:c>
      <x:c r="M27" s="59" t="n">
        <x:f>IF(AND(D27="Revenu",E27="Prestation de services"),J27,0)</x:f>
        <x:v>0</x:v>
      </x:c>
      <x:c r="N27" s="59" t="n">
        <x:f>IF(AND(D27="Revenu",E27="Vente marchandises"),J27,0)</x:f>
        <x:v>0</x:v>
      </x:c>
      <x:c r="O27" s="59" t="n">
        <x:f>IF(D27="Dépense",J27,0)</x:f>
        <x:v>0</x:v>
      </x:c>
      <x:c r="P27" s="28"/>
    </x:row>
    <x:row r="28">
      <x:c r="A28" s="58"/>
      <x:c r="B28" s="28" t="str">
        <x:f>IF(A28="","",MONTH(A28))</x:f>
      </x:c>
      <x:c r="C28" s="28" t="str">
        <x:f>IF(A28="","",TEXT(A28,"mmmm"))</x:f>
      </x:c>
      <x:c r="D28" s="28"/>
      <x:c r="E28" s="28"/>
      <x:c r="F28" s="28"/>
      <x:c r="G28" s="28"/>
      <x:c r="H28" s="28"/>
      <x:c r="I28" s="28"/>
      <x:c r="J28" s="59"/>
      <x:c r="K28" s="59" t="str">
        <x:f>IF(J28="","",IF('Paramètres'!$B$7="Oui",J28*'Paramètres'!$F$7,0))</x:f>
      </x:c>
      <x:c r="L28" s="59" t="str">
        <x:f>IF(J28="","",J28+K28)</x:f>
      </x:c>
      <x:c r="M28" s="59" t="n">
        <x:f>IF(AND(D28="Revenu",E28="Prestation de services"),J28,0)</x:f>
        <x:v>0</x:v>
      </x:c>
      <x:c r="N28" s="59" t="n">
        <x:f>IF(AND(D28="Revenu",E28="Vente marchandises"),J28,0)</x:f>
        <x:v>0</x:v>
      </x:c>
      <x:c r="O28" s="59" t="n">
        <x:f>IF(D28="Dépense",J28,0)</x:f>
        <x:v>0</x:v>
      </x:c>
      <x:c r="P28" s="28"/>
    </x:row>
    <x:row r="29">
      <x:c r="A29" s="58"/>
      <x:c r="B29" s="28" t="str">
        <x:f>IF(A29="","",MONTH(A29))</x:f>
      </x:c>
      <x:c r="C29" s="28" t="str">
        <x:f>IF(A29="","",TEXT(A29,"mmmm"))</x:f>
      </x:c>
      <x:c r="D29" s="28"/>
      <x:c r="E29" s="28"/>
      <x:c r="F29" s="28"/>
      <x:c r="G29" s="28"/>
      <x:c r="H29" s="28"/>
      <x:c r="I29" s="28"/>
      <x:c r="J29" s="59"/>
      <x:c r="K29" s="59" t="str">
        <x:f>IF(J29="","",IF('Paramètres'!$B$7="Oui",J29*'Paramètres'!$F$7,0))</x:f>
      </x:c>
      <x:c r="L29" s="59" t="str">
        <x:f>IF(J29="","",J29+K29)</x:f>
      </x:c>
      <x:c r="M29" s="59" t="n">
        <x:f>IF(AND(D29="Revenu",E29="Prestation de services"),J29,0)</x:f>
        <x:v>0</x:v>
      </x:c>
      <x:c r="N29" s="59" t="n">
        <x:f>IF(AND(D29="Revenu",E29="Vente marchandises"),J29,0)</x:f>
        <x:v>0</x:v>
      </x:c>
      <x:c r="O29" s="59" t="n">
        <x:f>IF(D29="Dépense",J29,0)</x:f>
        <x:v>0</x:v>
      </x:c>
      <x:c r="P29" s="28"/>
    </x:row>
    <x:row r="30">
      <x:c r="A30" s="58"/>
      <x:c r="B30" s="28" t="str">
        <x:f>IF(A30="","",MONTH(A30))</x:f>
      </x:c>
      <x:c r="C30" s="28" t="str">
        <x:f>IF(A30="","",TEXT(A30,"mmmm"))</x:f>
      </x:c>
      <x:c r="D30" s="28"/>
      <x:c r="E30" s="28"/>
      <x:c r="F30" s="28"/>
      <x:c r="G30" s="28"/>
      <x:c r="H30" s="28"/>
      <x:c r="I30" s="28"/>
      <x:c r="J30" s="59"/>
      <x:c r="K30" s="59" t="str">
        <x:f>IF(J30="","",IF('Paramètres'!$B$7="Oui",J30*'Paramètres'!$F$7,0))</x:f>
      </x:c>
      <x:c r="L30" s="59" t="str">
        <x:f>IF(J30="","",J30+K30)</x:f>
      </x:c>
      <x:c r="M30" s="59" t="n">
        <x:f>IF(AND(D30="Revenu",E30="Prestation de services"),J30,0)</x:f>
        <x:v>0</x:v>
      </x:c>
      <x:c r="N30" s="59" t="n">
        <x:f>IF(AND(D30="Revenu",E30="Vente marchandises"),J30,0)</x:f>
        <x:v>0</x:v>
      </x:c>
      <x:c r="O30" s="59" t="n">
        <x:f>IF(D30="Dépense",J30,0)</x:f>
        <x:v>0</x:v>
      </x:c>
      <x:c r="P30" s="28"/>
    </x:row>
    <x:row r="31">
      <x:c r="A31" s="58"/>
      <x:c r="B31" s="28" t="str">
        <x:f>IF(A31="","",MONTH(A31))</x:f>
      </x:c>
      <x:c r="C31" s="28" t="str">
        <x:f>IF(A31="","",TEXT(A31,"mmmm"))</x:f>
      </x:c>
      <x:c r="D31" s="28"/>
      <x:c r="E31" s="28"/>
      <x:c r="F31" s="28"/>
      <x:c r="G31" s="28"/>
      <x:c r="H31" s="28"/>
      <x:c r="I31" s="28"/>
      <x:c r="J31" s="59"/>
      <x:c r="K31" s="59" t="str">
        <x:f>IF(J31="","",IF('Paramètres'!$B$7="Oui",J31*'Paramètres'!$F$7,0))</x:f>
      </x:c>
      <x:c r="L31" s="59" t="str">
        <x:f>IF(J31="","",J31+K31)</x:f>
      </x:c>
      <x:c r="M31" s="59" t="n">
        <x:f>IF(AND(D31="Revenu",E31="Prestation de services"),J31,0)</x:f>
        <x:v>0</x:v>
      </x:c>
      <x:c r="N31" s="59" t="n">
        <x:f>IF(AND(D31="Revenu",E31="Vente marchandises"),J31,0)</x:f>
        <x:v>0</x:v>
      </x:c>
      <x:c r="O31" s="59" t="n">
        <x:f>IF(D31="Dépense",J31,0)</x:f>
        <x:v>0</x:v>
      </x:c>
      <x:c r="P31" s="28"/>
    </x:row>
    <x:row r="32">
      <x:c r="A32" s="58"/>
      <x:c r="B32" s="28" t="str">
        <x:f>IF(A32="","",MONTH(A32))</x:f>
      </x:c>
      <x:c r="C32" s="28" t="str">
        <x:f>IF(A32="","",TEXT(A32,"mmmm"))</x:f>
      </x:c>
      <x:c r="D32" s="28"/>
      <x:c r="E32" s="28"/>
      <x:c r="F32" s="28"/>
      <x:c r="G32" s="28"/>
      <x:c r="H32" s="28"/>
      <x:c r="I32" s="28"/>
      <x:c r="J32" s="59"/>
      <x:c r="K32" s="59" t="str">
        <x:f>IF(J32="","",IF('Paramètres'!$B$7="Oui",J32*'Paramètres'!$F$7,0))</x:f>
      </x:c>
      <x:c r="L32" s="59" t="str">
        <x:f>IF(J32="","",J32+K32)</x:f>
      </x:c>
      <x:c r="M32" s="59" t="n">
        <x:f>IF(AND(D32="Revenu",E32="Prestation de services"),J32,0)</x:f>
        <x:v>0</x:v>
      </x:c>
      <x:c r="N32" s="59" t="n">
        <x:f>IF(AND(D32="Revenu",E32="Vente marchandises"),J32,0)</x:f>
        <x:v>0</x:v>
      </x:c>
      <x:c r="O32" s="59" t="n">
        <x:f>IF(D32="Dépense",J32,0)</x:f>
        <x:v>0</x:v>
      </x:c>
      <x:c r="P32" s="28"/>
    </x:row>
    <x:row r="33">
      <x:c r="A33" s="58"/>
      <x:c r="B33" s="28" t="str">
        <x:f>IF(A33="","",MONTH(A33))</x:f>
      </x:c>
      <x:c r="C33" s="28" t="str">
        <x:f>IF(A33="","",TEXT(A33,"mmmm"))</x:f>
      </x:c>
      <x:c r="D33" s="28"/>
      <x:c r="E33" s="28"/>
      <x:c r="F33" s="28"/>
      <x:c r="G33" s="28"/>
      <x:c r="H33" s="28"/>
      <x:c r="I33" s="28"/>
      <x:c r="J33" s="59"/>
      <x:c r="K33" s="59" t="str">
        <x:f>IF(J33="","",IF('Paramètres'!$B$7="Oui",J33*'Paramètres'!$F$7,0))</x:f>
      </x:c>
      <x:c r="L33" s="59" t="str">
        <x:f>IF(J33="","",J33+K33)</x:f>
      </x:c>
      <x:c r="M33" s="59" t="n">
        <x:f>IF(AND(D33="Revenu",E33="Prestation de services"),J33,0)</x:f>
        <x:v>0</x:v>
      </x:c>
      <x:c r="N33" s="59" t="n">
        <x:f>IF(AND(D33="Revenu",E33="Vente marchandises"),J33,0)</x:f>
        <x:v>0</x:v>
      </x:c>
      <x:c r="O33" s="59" t="n">
        <x:f>IF(D33="Dépense",J33,0)</x:f>
        <x:v>0</x:v>
      </x:c>
      <x:c r="P33" s="28"/>
    </x:row>
    <x:row r="34">
      <x:c r="A34" s="58"/>
      <x:c r="B34" s="28" t="str">
        <x:f>IF(A34="","",MONTH(A34))</x:f>
      </x:c>
      <x:c r="C34" s="28" t="str">
        <x:f>IF(A34="","",TEXT(A34,"mmmm"))</x:f>
      </x:c>
      <x:c r="D34" s="28"/>
      <x:c r="E34" s="28"/>
      <x:c r="F34" s="28"/>
      <x:c r="G34" s="28"/>
      <x:c r="H34" s="28"/>
      <x:c r="I34" s="28"/>
      <x:c r="J34" s="59"/>
      <x:c r="K34" s="59" t="str">
        <x:f>IF(J34="","",IF('Paramètres'!$B$7="Oui",J34*'Paramètres'!$F$7,0))</x:f>
      </x:c>
      <x:c r="L34" s="59" t="str">
        <x:f>IF(J34="","",J34+K34)</x:f>
      </x:c>
      <x:c r="M34" s="59" t="n">
        <x:f>IF(AND(D34="Revenu",E34="Prestation de services"),J34,0)</x:f>
        <x:v>0</x:v>
      </x:c>
      <x:c r="N34" s="59" t="n">
        <x:f>IF(AND(D34="Revenu",E34="Vente marchandises"),J34,0)</x:f>
        <x:v>0</x:v>
      </x:c>
      <x:c r="O34" s="59" t="n">
        <x:f>IF(D34="Dépense",J34,0)</x:f>
        <x:v>0</x:v>
      </x:c>
      <x:c r="P34" s="28"/>
    </x:row>
    <x:row r="35">
      <x:c r="A35" s="58"/>
      <x:c r="B35" s="28" t="str">
        <x:f>IF(A35="","",MONTH(A35))</x:f>
      </x:c>
      <x:c r="C35" s="28" t="str">
        <x:f>IF(A35="","",TEXT(A35,"mmmm"))</x:f>
      </x:c>
      <x:c r="D35" s="28"/>
      <x:c r="E35" s="28"/>
      <x:c r="F35" s="28"/>
      <x:c r="G35" s="28"/>
      <x:c r="H35" s="28"/>
      <x:c r="I35" s="28"/>
      <x:c r="J35" s="59"/>
      <x:c r="K35" s="59" t="str">
        <x:f>IF(J35="","",IF('Paramètres'!$B$7="Oui",J35*'Paramètres'!$F$7,0))</x:f>
      </x:c>
      <x:c r="L35" s="59" t="str">
        <x:f>IF(J35="","",J35+K35)</x:f>
      </x:c>
      <x:c r="M35" s="59" t="n">
        <x:f>IF(AND(D35="Revenu",E35="Prestation de services"),J35,0)</x:f>
        <x:v>0</x:v>
      </x:c>
      <x:c r="N35" s="59" t="n">
        <x:f>IF(AND(D35="Revenu",E35="Vente marchandises"),J35,0)</x:f>
        <x:v>0</x:v>
      </x:c>
      <x:c r="O35" s="59" t="n">
        <x:f>IF(D35="Dépense",J35,0)</x:f>
        <x:v>0</x:v>
      </x:c>
      <x:c r="P35" s="28"/>
    </x:row>
    <x:row r="36">
      <x:c r="A36" s="58"/>
      <x:c r="B36" s="28" t="str">
        <x:f>IF(A36="","",MONTH(A36))</x:f>
      </x:c>
      <x:c r="C36" s="28" t="str">
        <x:f>IF(A36="","",TEXT(A36,"mmmm"))</x:f>
      </x:c>
      <x:c r="D36" s="28"/>
      <x:c r="E36" s="28"/>
      <x:c r="F36" s="28"/>
      <x:c r="G36" s="28"/>
      <x:c r="H36" s="28"/>
      <x:c r="I36" s="28"/>
      <x:c r="J36" s="59"/>
      <x:c r="K36" s="59" t="str">
        <x:f>IF(J36="","",IF('Paramètres'!$B$7="Oui",J36*'Paramètres'!$F$7,0))</x:f>
      </x:c>
      <x:c r="L36" s="59" t="str">
        <x:f>IF(J36="","",J36+K36)</x:f>
      </x:c>
      <x:c r="M36" s="59" t="n">
        <x:f>IF(AND(D36="Revenu",E36="Prestation de services"),J36,0)</x:f>
        <x:v>0</x:v>
      </x:c>
      <x:c r="N36" s="59" t="n">
        <x:f>IF(AND(D36="Revenu",E36="Vente marchandises"),J36,0)</x:f>
        <x:v>0</x:v>
      </x:c>
      <x:c r="O36" s="59" t="n">
        <x:f>IF(D36="Dépense",J36,0)</x:f>
        <x:v>0</x:v>
      </x:c>
      <x:c r="P36" s="28"/>
    </x:row>
    <x:row r="37">
      <x:c r="A37" s="58"/>
      <x:c r="B37" s="28" t="str">
        <x:f>IF(A37="","",MONTH(A37))</x:f>
      </x:c>
      <x:c r="C37" s="28" t="str">
        <x:f>IF(A37="","",TEXT(A37,"mmmm"))</x:f>
      </x:c>
      <x:c r="D37" s="28"/>
      <x:c r="E37" s="28"/>
      <x:c r="F37" s="28"/>
      <x:c r="G37" s="28"/>
      <x:c r="H37" s="28"/>
      <x:c r="I37" s="28"/>
      <x:c r="J37" s="59"/>
      <x:c r="K37" s="59" t="str">
        <x:f>IF(J37="","",IF('Paramètres'!$B$7="Oui",J37*'Paramètres'!$F$7,0))</x:f>
      </x:c>
      <x:c r="L37" s="59" t="str">
        <x:f>IF(J37="","",J37+K37)</x:f>
      </x:c>
      <x:c r="M37" s="59" t="n">
        <x:f>IF(AND(D37="Revenu",E37="Prestation de services"),J37,0)</x:f>
        <x:v>0</x:v>
      </x:c>
      <x:c r="N37" s="59" t="n">
        <x:f>IF(AND(D37="Revenu",E37="Vente marchandises"),J37,0)</x:f>
        <x:v>0</x:v>
      </x:c>
      <x:c r="O37" s="59" t="n">
        <x:f>IF(D37="Dépense",J37,0)</x:f>
        <x:v>0</x:v>
      </x:c>
      <x:c r="P37" s="28"/>
    </x:row>
    <x:row r="38">
      <x:c r="A38" s="58"/>
      <x:c r="B38" s="28" t="str">
        <x:f>IF(A38="","",MONTH(A38))</x:f>
      </x:c>
      <x:c r="C38" s="28" t="str">
        <x:f>IF(A38="","",TEXT(A38,"mmmm"))</x:f>
      </x:c>
      <x:c r="D38" s="28"/>
      <x:c r="E38" s="28"/>
      <x:c r="F38" s="28"/>
      <x:c r="G38" s="28"/>
      <x:c r="H38" s="28"/>
      <x:c r="I38" s="28"/>
      <x:c r="J38" s="59"/>
      <x:c r="K38" s="59" t="str">
        <x:f>IF(J38="","",IF('Paramètres'!$B$7="Oui",J38*'Paramètres'!$F$7,0))</x:f>
      </x:c>
      <x:c r="L38" s="59" t="str">
        <x:f>IF(J38="","",J38+K38)</x:f>
      </x:c>
      <x:c r="M38" s="59" t="n">
        <x:f>IF(AND(D38="Revenu",E38="Prestation de services"),J38,0)</x:f>
        <x:v>0</x:v>
      </x:c>
      <x:c r="N38" s="59" t="n">
        <x:f>IF(AND(D38="Revenu",E38="Vente marchandises"),J38,0)</x:f>
        <x:v>0</x:v>
      </x:c>
      <x:c r="O38" s="59" t="n">
        <x:f>IF(D38="Dépense",J38,0)</x:f>
        <x:v>0</x:v>
      </x:c>
      <x:c r="P38" s="28"/>
    </x:row>
    <x:row r="39">
      <x:c r="A39" s="58"/>
      <x:c r="B39" s="28" t="str">
        <x:f>IF(A39="","",MONTH(A39))</x:f>
      </x:c>
      <x:c r="C39" s="28" t="str">
        <x:f>IF(A39="","",TEXT(A39,"mmmm"))</x:f>
      </x:c>
      <x:c r="D39" s="28"/>
      <x:c r="E39" s="28"/>
      <x:c r="F39" s="28"/>
      <x:c r="G39" s="28"/>
      <x:c r="H39" s="28"/>
      <x:c r="I39" s="28"/>
      <x:c r="J39" s="59"/>
      <x:c r="K39" s="59" t="str">
        <x:f>IF(J39="","",IF('Paramètres'!$B$7="Oui",J39*'Paramètres'!$F$7,0))</x:f>
      </x:c>
      <x:c r="L39" s="59" t="str">
        <x:f>IF(J39="","",J39+K39)</x:f>
      </x:c>
      <x:c r="M39" s="59" t="n">
        <x:f>IF(AND(D39="Revenu",E39="Prestation de services"),J39,0)</x:f>
        <x:v>0</x:v>
      </x:c>
      <x:c r="N39" s="59" t="n">
        <x:f>IF(AND(D39="Revenu",E39="Vente marchandises"),J39,0)</x:f>
        <x:v>0</x:v>
      </x:c>
      <x:c r="O39" s="59" t="n">
        <x:f>IF(D39="Dépense",J39,0)</x:f>
        <x:v>0</x:v>
      </x:c>
      <x:c r="P39" s="28"/>
    </x:row>
    <x:row r="40">
      <x:c r="A40" s="58"/>
      <x:c r="B40" s="28" t="str">
        <x:f>IF(A40="","",MONTH(A40))</x:f>
      </x:c>
      <x:c r="C40" s="28" t="str">
        <x:f>IF(A40="","",TEXT(A40,"mmmm"))</x:f>
      </x:c>
      <x:c r="D40" s="28"/>
      <x:c r="E40" s="28"/>
      <x:c r="F40" s="28"/>
      <x:c r="G40" s="28"/>
      <x:c r="H40" s="28"/>
      <x:c r="I40" s="28"/>
      <x:c r="J40" s="59"/>
      <x:c r="K40" s="59" t="str">
        <x:f>IF(J40="","",IF('Paramètres'!$B$7="Oui",J40*'Paramètres'!$F$7,0))</x:f>
      </x:c>
      <x:c r="L40" s="59" t="str">
        <x:f>IF(J40="","",J40+K40)</x:f>
      </x:c>
      <x:c r="M40" s="59" t="n">
        <x:f>IF(AND(D40="Revenu",E40="Prestation de services"),J40,0)</x:f>
        <x:v>0</x:v>
      </x:c>
      <x:c r="N40" s="59" t="n">
        <x:f>IF(AND(D40="Revenu",E40="Vente marchandises"),J40,0)</x:f>
        <x:v>0</x:v>
      </x:c>
      <x:c r="O40" s="59" t="n">
        <x:f>IF(D40="Dépense",J40,0)</x:f>
        <x:v>0</x:v>
      </x:c>
      <x:c r="P40" s="28"/>
    </x:row>
    <x:row r="41">
      <x:c r="A41" s="58"/>
      <x:c r="B41" s="28" t="str">
        <x:f>IF(A41="","",MONTH(A41))</x:f>
      </x:c>
      <x:c r="C41" s="28" t="str">
        <x:f>IF(A41="","",TEXT(A41,"mmmm"))</x:f>
      </x:c>
      <x:c r="D41" s="28"/>
      <x:c r="E41" s="28"/>
      <x:c r="F41" s="28"/>
      <x:c r="G41" s="28"/>
      <x:c r="H41" s="28"/>
      <x:c r="I41" s="28"/>
      <x:c r="J41" s="59"/>
      <x:c r="K41" s="59" t="str">
        <x:f>IF(J41="","",IF('Paramètres'!$B$7="Oui",J41*'Paramètres'!$F$7,0))</x:f>
      </x:c>
      <x:c r="L41" s="59" t="str">
        <x:f>IF(J41="","",J41+K41)</x:f>
      </x:c>
      <x:c r="M41" s="59" t="n">
        <x:f>IF(AND(D41="Revenu",E41="Prestation de services"),J41,0)</x:f>
        <x:v>0</x:v>
      </x:c>
      <x:c r="N41" s="59" t="n">
        <x:f>IF(AND(D41="Revenu",E41="Vente marchandises"),J41,0)</x:f>
        <x:v>0</x:v>
      </x:c>
      <x:c r="O41" s="59" t="n">
        <x:f>IF(D41="Dépense",J41,0)</x:f>
        <x:v>0</x:v>
      </x:c>
      <x:c r="P41" s="28"/>
    </x:row>
    <x:row r="42">
      <x:c r="A42" s="58"/>
      <x:c r="B42" s="28" t="str">
        <x:f>IF(A42="","",MONTH(A42))</x:f>
      </x:c>
      <x:c r="C42" s="28" t="str">
        <x:f>IF(A42="","",TEXT(A42,"mmmm"))</x:f>
      </x:c>
      <x:c r="D42" s="28"/>
      <x:c r="E42" s="28"/>
      <x:c r="F42" s="28"/>
      <x:c r="G42" s="28"/>
      <x:c r="H42" s="28"/>
      <x:c r="I42" s="28"/>
      <x:c r="J42" s="59"/>
      <x:c r="K42" s="59" t="str">
        <x:f>IF(J42="","",IF('Paramètres'!$B$7="Oui",J42*'Paramètres'!$F$7,0))</x:f>
      </x:c>
      <x:c r="L42" s="59" t="str">
        <x:f>IF(J42="","",J42+K42)</x:f>
      </x:c>
      <x:c r="M42" s="59" t="n">
        <x:f>IF(AND(D42="Revenu",E42="Prestation de services"),J42,0)</x:f>
        <x:v>0</x:v>
      </x:c>
      <x:c r="N42" s="59" t="n">
        <x:f>IF(AND(D42="Revenu",E42="Vente marchandises"),J42,0)</x:f>
        <x:v>0</x:v>
      </x:c>
      <x:c r="O42" s="59" t="n">
        <x:f>IF(D42="Dépense",J42,0)</x:f>
        <x:v>0</x:v>
      </x:c>
      <x:c r="P42" s="28"/>
    </x:row>
    <x:row r="43">
      <x:c r="A43" s="58"/>
      <x:c r="B43" s="28" t="str">
        <x:f>IF(A43="","",MONTH(A43))</x:f>
      </x:c>
      <x:c r="C43" s="28" t="str">
        <x:f>IF(A43="","",TEXT(A43,"mmmm"))</x:f>
      </x:c>
      <x:c r="D43" s="28"/>
      <x:c r="E43" s="28"/>
      <x:c r="F43" s="28"/>
      <x:c r="G43" s="28"/>
      <x:c r="H43" s="28"/>
      <x:c r="I43" s="28"/>
      <x:c r="J43" s="59"/>
      <x:c r="K43" s="59" t="str">
        <x:f>IF(J43="","",IF('Paramètres'!$B$7="Oui",J43*'Paramètres'!$F$7,0))</x:f>
      </x:c>
      <x:c r="L43" s="59" t="str">
        <x:f>IF(J43="","",J43+K43)</x:f>
      </x:c>
      <x:c r="M43" s="59" t="n">
        <x:f>IF(AND(D43="Revenu",E43="Prestation de services"),J43,0)</x:f>
        <x:v>0</x:v>
      </x:c>
      <x:c r="N43" s="59" t="n">
        <x:f>IF(AND(D43="Revenu",E43="Vente marchandises"),J43,0)</x:f>
        <x:v>0</x:v>
      </x:c>
      <x:c r="O43" s="59" t="n">
        <x:f>IF(D43="Dépense",J43,0)</x:f>
        <x:v>0</x:v>
      </x:c>
      <x:c r="P43" s="28"/>
    </x:row>
    <x:row r="44">
      <x:c r="A44" s="58"/>
      <x:c r="B44" s="28" t="str">
        <x:f>IF(A44="","",MONTH(A44))</x:f>
      </x:c>
      <x:c r="C44" s="28" t="str">
        <x:f>IF(A44="","",TEXT(A44,"mmmm"))</x:f>
      </x:c>
      <x:c r="D44" s="28"/>
      <x:c r="E44" s="28"/>
      <x:c r="F44" s="28"/>
      <x:c r="G44" s="28"/>
      <x:c r="H44" s="28"/>
      <x:c r="I44" s="28"/>
      <x:c r="J44" s="59"/>
      <x:c r="K44" s="59" t="str">
        <x:f>IF(J44="","",IF('Paramètres'!$B$7="Oui",J44*'Paramètres'!$F$7,0))</x:f>
      </x:c>
      <x:c r="L44" s="59" t="str">
        <x:f>IF(J44="","",J44+K44)</x:f>
      </x:c>
      <x:c r="M44" s="59" t="n">
        <x:f>IF(AND(D44="Revenu",E44="Prestation de services"),J44,0)</x:f>
        <x:v>0</x:v>
      </x:c>
      <x:c r="N44" s="59" t="n">
        <x:f>IF(AND(D44="Revenu",E44="Vente marchandises"),J44,0)</x:f>
        <x:v>0</x:v>
      </x:c>
      <x:c r="O44" s="59" t="n">
        <x:f>IF(D44="Dépense",J44,0)</x:f>
        <x:v>0</x:v>
      </x:c>
      <x:c r="P44" s="28"/>
    </x:row>
    <x:row r="45">
      <x:c r="A45" s="58"/>
      <x:c r="B45" s="28" t="str">
        <x:f>IF(A45="","",MONTH(A45))</x:f>
      </x:c>
      <x:c r="C45" s="28" t="str">
        <x:f>IF(A45="","",TEXT(A45,"mmmm"))</x:f>
      </x:c>
      <x:c r="D45" s="28"/>
      <x:c r="E45" s="28"/>
      <x:c r="F45" s="28"/>
      <x:c r="G45" s="28"/>
      <x:c r="H45" s="28"/>
      <x:c r="I45" s="28"/>
      <x:c r="J45" s="59"/>
      <x:c r="K45" s="59" t="str">
        <x:f>IF(J45="","",IF('Paramètres'!$B$7="Oui",J45*'Paramètres'!$F$7,0))</x:f>
      </x:c>
      <x:c r="L45" s="59" t="str">
        <x:f>IF(J45="","",J45+K45)</x:f>
      </x:c>
      <x:c r="M45" s="59" t="n">
        <x:f>IF(AND(D45="Revenu",E45="Prestation de services"),J45,0)</x:f>
        <x:v>0</x:v>
      </x:c>
      <x:c r="N45" s="59" t="n">
        <x:f>IF(AND(D45="Revenu",E45="Vente marchandises"),J45,0)</x:f>
        <x:v>0</x:v>
      </x:c>
      <x:c r="O45" s="59" t="n">
        <x:f>IF(D45="Dépense",J45,0)</x:f>
        <x:v>0</x:v>
      </x:c>
      <x:c r="P45" s="28"/>
    </x:row>
    <x:row r="46">
      <x:c r="A46" s="58"/>
      <x:c r="B46" s="28" t="str">
        <x:f>IF(A46="","",MONTH(A46))</x:f>
      </x:c>
      <x:c r="C46" s="28" t="str">
        <x:f>IF(A46="","",TEXT(A46,"mmmm"))</x:f>
      </x:c>
      <x:c r="D46" s="28"/>
      <x:c r="E46" s="28"/>
      <x:c r="F46" s="28"/>
      <x:c r="G46" s="28"/>
      <x:c r="H46" s="28"/>
      <x:c r="I46" s="28"/>
      <x:c r="J46" s="59"/>
      <x:c r="K46" s="59" t="str">
        <x:f>IF(J46="","",IF('Paramètres'!$B$7="Oui",J46*'Paramètres'!$F$7,0))</x:f>
      </x:c>
      <x:c r="L46" s="59" t="str">
        <x:f>IF(J46="","",J46+K46)</x:f>
      </x:c>
      <x:c r="M46" s="59" t="n">
        <x:f>IF(AND(D46="Revenu",E46="Prestation de services"),J46,0)</x:f>
        <x:v>0</x:v>
      </x:c>
      <x:c r="N46" s="59" t="n">
        <x:f>IF(AND(D46="Revenu",E46="Vente marchandises"),J46,0)</x:f>
        <x:v>0</x:v>
      </x:c>
      <x:c r="O46" s="59" t="n">
        <x:f>IF(D46="Dépense",J46,0)</x:f>
        <x:v>0</x:v>
      </x:c>
      <x:c r="P46" s="28"/>
    </x:row>
    <x:row r="47">
      <x:c r="A47" s="58"/>
      <x:c r="B47" s="28" t="str">
        <x:f>IF(A47="","",MONTH(A47))</x:f>
      </x:c>
      <x:c r="C47" s="28" t="str">
        <x:f>IF(A47="","",TEXT(A47,"mmmm"))</x:f>
      </x:c>
      <x:c r="D47" s="28"/>
      <x:c r="E47" s="28"/>
      <x:c r="F47" s="28"/>
      <x:c r="G47" s="28"/>
      <x:c r="H47" s="28"/>
      <x:c r="I47" s="28"/>
      <x:c r="J47" s="59"/>
      <x:c r="K47" s="59" t="str">
        <x:f>IF(J47="","",IF('Paramètres'!$B$7="Oui",J47*'Paramètres'!$F$7,0))</x:f>
      </x:c>
      <x:c r="L47" s="59" t="str">
        <x:f>IF(J47="","",J47+K47)</x:f>
      </x:c>
      <x:c r="M47" s="59" t="n">
        <x:f>IF(AND(D47="Revenu",E47="Prestation de services"),J47,0)</x:f>
        <x:v>0</x:v>
      </x:c>
      <x:c r="N47" s="59" t="n">
        <x:f>IF(AND(D47="Revenu",E47="Vente marchandises"),J47,0)</x:f>
        <x:v>0</x:v>
      </x:c>
      <x:c r="O47" s="59" t="n">
        <x:f>IF(D47="Dépense",J47,0)</x:f>
        <x:v>0</x:v>
      </x:c>
      <x:c r="P47" s="28"/>
    </x:row>
    <x:row r="48">
      <x:c r="A48" s="58"/>
      <x:c r="B48" s="28" t="str">
        <x:f>IF(A48="","",MONTH(A48))</x:f>
      </x:c>
      <x:c r="C48" s="28" t="str">
        <x:f>IF(A48="","",TEXT(A48,"mmmm"))</x:f>
      </x:c>
      <x:c r="D48" s="28"/>
      <x:c r="E48" s="28"/>
      <x:c r="F48" s="28"/>
      <x:c r="G48" s="28"/>
      <x:c r="H48" s="28"/>
      <x:c r="I48" s="28"/>
      <x:c r="J48" s="59"/>
      <x:c r="K48" s="59" t="str">
        <x:f>IF(J48="","",IF('Paramètres'!$B$7="Oui",J48*'Paramètres'!$F$7,0))</x:f>
      </x:c>
      <x:c r="L48" s="59" t="str">
        <x:f>IF(J48="","",J48+K48)</x:f>
      </x:c>
      <x:c r="M48" s="59" t="n">
        <x:f>IF(AND(D48="Revenu",E48="Prestation de services"),J48,0)</x:f>
        <x:v>0</x:v>
      </x:c>
      <x:c r="N48" s="59" t="n">
        <x:f>IF(AND(D48="Revenu",E48="Vente marchandises"),J48,0)</x:f>
        <x:v>0</x:v>
      </x:c>
      <x:c r="O48" s="59" t="n">
        <x:f>IF(D48="Dépense",J48,0)</x:f>
        <x:v>0</x:v>
      </x:c>
      <x:c r="P48" s="28"/>
    </x:row>
    <x:row r="49">
      <x:c r="A49" s="58"/>
      <x:c r="B49" s="28" t="str">
        <x:f>IF(A49="","",MONTH(A49))</x:f>
      </x:c>
      <x:c r="C49" s="28" t="str">
        <x:f>IF(A49="","",TEXT(A49,"mmmm"))</x:f>
      </x:c>
      <x:c r="D49" s="28"/>
      <x:c r="E49" s="28"/>
      <x:c r="F49" s="28"/>
      <x:c r="G49" s="28"/>
      <x:c r="H49" s="28"/>
      <x:c r="I49" s="28"/>
      <x:c r="J49" s="59"/>
      <x:c r="K49" s="59" t="str">
        <x:f>IF(J49="","",IF('Paramètres'!$B$7="Oui",J49*'Paramètres'!$F$7,0))</x:f>
      </x:c>
      <x:c r="L49" s="59" t="str">
        <x:f>IF(J49="","",J49+K49)</x:f>
      </x:c>
      <x:c r="M49" s="59" t="n">
        <x:f>IF(AND(D49="Revenu",E49="Prestation de services"),J49,0)</x:f>
        <x:v>0</x:v>
      </x:c>
      <x:c r="N49" s="59" t="n">
        <x:f>IF(AND(D49="Revenu",E49="Vente marchandises"),J49,0)</x:f>
        <x:v>0</x:v>
      </x:c>
      <x:c r="O49" s="59" t="n">
        <x:f>IF(D49="Dépense",J49,0)</x:f>
        <x:v>0</x:v>
      </x:c>
      <x:c r="P49" s="28"/>
    </x:row>
    <x:row r="50">
      <x:c r="A50" s="58"/>
      <x:c r="B50" s="28" t="str">
        <x:f>IF(A50="","",MONTH(A50))</x:f>
      </x:c>
      <x:c r="C50" s="28" t="str">
        <x:f>IF(A50="","",TEXT(A50,"mmmm"))</x:f>
      </x:c>
      <x:c r="D50" s="28"/>
      <x:c r="E50" s="28"/>
      <x:c r="F50" s="28"/>
      <x:c r="G50" s="28"/>
      <x:c r="H50" s="28"/>
      <x:c r="I50" s="28"/>
      <x:c r="J50" s="59"/>
      <x:c r="K50" s="59" t="str">
        <x:f>IF(J50="","",IF('Paramètres'!$B$7="Oui",J50*'Paramètres'!$F$7,0))</x:f>
      </x:c>
      <x:c r="L50" s="59" t="str">
        <x:f>IF(J50="","",J50+K50)</x:f>
      </x:c>
      <x:c r="M50" s="59" t="n">
        <x:f>IF(AND(D50="Revenu",E50="Prestation de services"),J50,0)</x:f>
        <x:v>0</x:v>
      </x:c>
      <x:c r="N50" s="59" t="n">
        <x:f>IF(AND(D50="Revenu",E50="Vente marchandises"),J50,0)</x:f>
        <x:v>0</x:v>
      </x:c>
      <x:c r="O50" s="59" t="n">
        <x:f>IF(D50="Dépense",J50,0)</x:f>
        <x:v>0</x:v>
      </x:c>
      <x:c r="P50" s="28"/>
    </x:row>
    <x:row r="51">
      <x:c r="A51" s="58"/>
      <x:c r="B51" s="28" t="str">
        <x:f>IF(A51="","",MONTH(A51))</x:f>
      </x:c>
      <x:c r="C51" s="28" t="str">
        <x:f>IF(A51="","",TEXT(A51,"mmmm"))</x:f>
      </x:c>
      <x:c r="D51" s="28"/>
      <x:c r="E51" s="28"/>
      <x:c r="F51" s="28"/>
      <x:c r="G51" s="28"/>
      <x:c r="H51" s="28"/>
      <x:c r="I51" s="28"/>
      <x:c r="J51" s="59"/>
      <x:c r="K51" s="59" t="str">
        <x:f>IF(J51="","",IF('Paramètres'!$B$7="Oui",J51*'Paramètres'!$F$7,0))</x:f>
      </x:c>
      <x:c r="L51" s="59" t="str">
        <x:f>IF(J51="","",J51+K51)</x:f>
      </x:c>
      <x:c r="M51" s="59" t="n">
        <x:f>IF(AND(D51="Revenu",E51="Prestation de services"),J51,0)</x:f>
        <x:v>0</x:v>
      </x:c>
      <x:c r="N51" s="59" t="n">
        <x:f>IF(AND(D51="Revenu",E51="Vente marchandises"),J51,0)</x:f>
        <x:v>0</x:v>
      </x:c>
      <x:c r="O51" s="59" t="n">
        <x:f>IF(D51="Dépense",J51,0)</x:f>
        <x:v>0</x:v>
      </x:c>
      <x:c r="P51" s="28"/>
    </x:row>
    <x:row r="52">
      <x:c r="A52" s="58"/>
      <x:c r="B52" s="28" t="str">
        <x:f>IF(A52="","",MONTH(A52))</x:f>
      </x:c>
      <x:c r="C52" s="28" t="str">
        <x:f>IF(A52="","",TEXT(A52,"mmmm"))</x:f>
      </x:c>
      <x:c r="D52" s="28"/>
      <x:c r="E52" s="28"/>
      <x:c r="F52" s="28"/>
      <x:c r="G52" s="28"/>
      <x:c r="H52" s="28"/>
      <x:c r="I52" s="28"/>
      <x:c r="J52" s="59"/>
      <x:c r="K52" s="59" t="str">
        <x:f>IF(J52="","",IF('Paramètres'!$B$7="Oui",J52*'Paramètres'!$F$7,0))</x:f>
      </x:c>
      <x:c r="L52" s="59" t="str">
        <x:f>IF(J52="","",J52+K52)</x:f>
      </x:c>
      <x:c r="M52" s="59" t="n">
        <x:f>IF(AND(D52="Revenu",E52="Prestation de services"),J52,0)</x:f>
        <x:v>0</x:v>
      </x:c>
      <x:c r="N52" s="59" t="n">
        <x:f>IF(AND(D52="Revenu",E52="Vente marchandises"),J52,0)</x:f>
        <x:v>0</x:v>
      </x:c>
      <x:c r="O52" s="59" t="n">
        <x:f>IF(D52="Dépense",J52,0)</x:f>
        <x:v>0</x:v>
      </x:c>
      <x:c r="P52" s="28"/>
    </x:row>
    <x:row r="53">
      <x:c r="A53" s="58"/>
      <x:c r="B53" s="28" t="str">
        <x:f>IF(A53="","",MONTH(A53))</x:f>
      </x:c>
      <x:c r="C53" s="28" t="str">
        <x:f>IF(A53="","",TEXT(A53,"mmmm"))</x:f>
      </x:c>
      <x:c r="D53" s="28"/>
      <x:c r="E53" s="28"/>
      <x:c r="F53" s="28"/>
      <x:c r="G53" s="28"/>
      <x:c r="H53" s="28"/>
      <x:c r="I53" s="28"/>
      <x:c r="J53" s="59"/>
      <x:c r="K53" s="59" t="str">
        <x:f>IF(J53="","",IF('Paramètres'!$B$7="Oui",J53*'Paramètres'!$F$7,0))</x:f>
      </x:c>
      <x:c r="L53" s="59" t="str">
        <x:f>IF(J53="","",J53+K53)</x:f>
      </x:c>
      <x:c r="M53" s="59" t="n">
        <x:f>IF(AND(D53="Revenu",E53="Prestation de services"),J53,0)</x:f>
        <x:v>0</x:v>
      </x:c>
      <x:c r="N53" s="59" t="n">
        <x:f>IF(AND(D53="Revenu",E53="Vente marchandises"),J53,0)</x:f>
        <x:v>0</x:v>
      </x:c>
      <x:c r="O53" s="59" t="n">
        <x:f>IF(D53="Dépense",J53,0)</x:f>
        <x:v>0</x:v>
      </x:c>
      <x:c r="P53" s="28"/>
    </x:row>
    <x:row r="54">
      <x:c r="A54" s="58"/>
      <x:c r="B54" s="28" t="str">
        <x:f>IF(A54="","",MONTH(A54))</x:f>
      </x:c>
      <x:c r="C54" s="28" t="str">
        <x:f>IF(A54="","",TEXT(A54,"mmmm"))</x:f>
      </x:c>
      <x:c r="D54" s="28"/>
      <x:c r="E54" s="28"/>
      <x:c r="F54" s="28"/>
      <x:c r="G54" s="28"/>
      <x:c r="H54" s="28"/>
      <x:c r="I54" s="28"/>
      <x:c r="J54" s="59"/>
      <x:c r="K54" s="59" t="str">
        <x:f>IF(J54="","",IF('Paramètres'!$B$7="Oui",J54*'Paramètres'!$F$7,0))</x:f>
      </x:c>
      <x:c r="L54" s="59" t="str">
        <x:f>IF(J54="","",J54+K54)</x:f>
      </x:c>
      <x:c r="M54" s="59" t="n">
        <x:f>IF(AND(D54="Revenu",E54="Prestation de services"),J54,0)</x:f>
        <x:v>0</x:v>
      </x:c>
      <x:c r="N54" s="59" t="n">
        <x:f>IF(AND(D54="Revenu",E54="Vente marchandises"),J54,0)</x:f>
        <x:v>0</x:v>
      </x:c>
      <x:c r="O54" s="59" t="n">
        <x:f>IF(D54="Dépense",J54,0)</x:f>
        <x:v>0</x:v>
      </x:c>
      <x:c r="P54" s="28"/>
    </x:row>
    <x:row r="55">
      <x:c r="A55" s="58"/>
      <x:c r="B55" s="28" t="str">
        <x:f>IF(A55="","",MONTH(A55))</x:f>
      </x:c>
      <x:c r="C55" s="28" t="str">
        <x:f>IF(A55="","",TEXT(A55,"mmmm"))</x:f>
      </x:c>
      <x:c r="D55" s="28"/>
      <x:c r="E55" s="28"/>
      <x:c r="F55" s="28"/>
      <x:c r="G55" s="28"/>
      <x:c r="H55" s="28"/>
      <x:c r="I55" s="28"/>
      <x:c r="J55" s="59"/>
      <x:c r="K55" s="59" t="str">
        <x:f>IF(J55="","",IF('Paramètres'!$B$7="Oui",J55*'Paramètres'!$F$7,0))</x:f>
      </x:c>
      <x:c r="L55" s="59" t="str">
        <x:f>IF(J55="","",J55+K55)</x:f>
      </x:c>
      <x:c r="M55" s="59" t="n">
        <x:f>IF(AND(D55="Revenu",E55="Prestation de services"),J55,0)</x:f>
        <x:v>0</x:v>
      </x:c>
      <x:c r="N55" s="59" t="n">
        <x:f>IF(AND(D55="Revenu",E55="Vente marchandises"),J55,0)</x:f>
        <x:v>0</x:v>
      </x:c>
      <x:c r="O55" s="59" t="n">
        <x:f>IF(D55="Dépense",J55,0)</x:f>
        <x:v>0</x:v>
      </x:c>
      <x:c r="P55" s="28"/>
    </x:row>
    <x:row r="56">
      <x:c r="A56" s="58"/>
      <x:c r="B56" s="28" t="str">
        <x:f>IF(A56="","",MONTH(A56))</x:f>
      </x:c>
      <x:c r="C56" s="28" t="str">
        <x:f>IF(A56="","",TEXT(A56,"mmmm"))</x:f>
      </x:c>
      <x:c r="D56" s="28"/>
      <x:c r="E56" s="28"/>
      <x:c r="F56" s="28"/>
      <x:c r="G56" s="28"/>
      <x:c r="H56" s="28"/>
      <x:c r="I56" s="28"/>
      <x:c r="J56" s="59"/>
      <x:c r="K56" s="59" t="str">
        <x:f>IF(J56="","",IF('Paramètres'!$B$7="Oui",J56*'Paramètres'!$F$7,0))</x:f>
      </x:c>
      <x:c r="L56" s="59" t="str">
        <x:f>IF(J56="","",J56+K56)</x:f>
      </x:c>
      <x:c r="M56" s="59" t="n">
        <x:f>IF(AND(D56="Revenu",E56="Prestation de services"),J56,0)</x:f>
        <x:v>0</x:v>
      </x:c>
      <x:c r="N56" s="59" t="n">
        <x:f>IF(AND(D56="Revenu",E56="Vente marchandises"),J56,0)</x:f>
        <x:v>0</x:v>
      </x:c>
      <x:c r="O56" s="59" t="n">
        <x:f>IF(D56="Dépense",J56,0)</x:f>
        <x:v>0</x:v>
      </x:c>
      <x:c r="P56" s="28"/>
    </x:row>
    <x:row r="57">
      <x:c r="A57" s="58"/>
      <x:c r="B57" s="28" t="str">
        <x:f>IF(A57="","",MONTH(A57))</x:f>
      </x:c>
      <x:c r="C57" s="28" t="str">
        <x:f>IF(A57="","",TEXT(A57,"mmmm"))</x:f>
      </x:c>
      <x:c r="D57" s="28"/>
      <x:c r="E57" s="28"/>
      <x:c r="F57" s="28"/>
      <x:c r="G57" s="28"/>
      <x:c r="H57" s="28"/>
      <x:c r="I57" s="28"/>
      <x:c r="J57" s="59"/>
      <x:c r="K57" s="59" t="str">
        <x:f>IF(J57="","",IF('Paramètres'!$B$7="Oui",J57*'Paramètres'!$F$7,0))</x:f>
      </x:c>
      <x:c r="L57" s="59" t="str">
        <x:f>IF(J57="","",J57+K57)</x:f>
      </x:c>
      <x:c r="M57" s="59" t="n">
        <x:f>IF(AND(D57="Revenu",E57="Prestation de services"),J57,0)</x:f>
        <x:v>0</x:v>
      </x:c>
      <x:c r="N57" s="59" t="n">
        <x:f>IF(AND(D57="Revenu",E57="Vente marchandises"),J57,0)</x:f>
        <x:v>0</x:v>
      </x:c>
      <x:c r="O57" s="59" t="n">
        <x:f>IF(D57="Dépense",J57,0)</x:f>
        <x:v>0</x:v>
      </x:c>
      <x:c r="P57" s="28"/>
    </x:row>
    <x:row r="58">
      <x:c r="A58" s="58"/>
      <x:c r="B58" s="28" t="str">
        <x:f>IF(A58="","",MONTH(A58))</x:f>
      </x:c>
      <x:c r="C58" s="28" t="str">
        <x:f>IF(A58="","",TEXT(A58,"mmmm"))</x:f>
      </x:c>
      <x:c r="D58" s="28"/>
      <x:c r="E58" s="28"/>
      <x:c r="F58" s="28"/>
      <x:c r="G58" s="28"/>
      <x:c r="H58" s="28"/>
      <x:c r="I58" s="28"/>
      <x:c r="J58" s="59"/>
      <x:c r="K58" s="59" t="str">
        <x:f>IF(J58="","",IF('Paramètres'!$B$7="Oui",J58*'Paramètres'!$F$7,0))</x:f>
      </x:c>
      <x:c r="L58" s="59" t="str">
        <x:f>IF(J58="","",J58+K58)</x:f>
      </x:c>
      <x:c r="M58" s="59" t="n">
        <x:f>IF(AND(D58="Revenu",E58="Prestation de services"),J58,0)</x:f>
        <x:v>0</x:v>
      </x:c>
      <x:c r="N58" s="59" t="n">
        <x:f>IF(AND(D58="Revenu",E58="Vente marchandises"),J58,0)</x:f>
        <x:v>0</x:v>
      </x:c>
      <x:c r="O58" s="59" t="n">
        <x:f>IF(D58="Dépense",J58,0)</x:f>
        <x:v>0</x:v>
      </x:c>
      <x:c r="P58" s="28"/>
    </x:row>
    <x:row r="59">
      <x:c r="A59" s="58"/>
      <x:c r="B59" s="28" t="str">
        <x:f>IF(A59="","",MONTH(A59))</x:f>
      </x:c>
      <x:c r="C59" s="28" t="str">
        <x:f>IF(A59="","",TEXT(A59,"mmmm"))</x:f>
      </x:c>
      <x:c r="D59" s="28"/>
      <x:c r="E59" s="28"/>
      <x:c r="F59" s="28"/>
      <x:c r="G59" s="28"/>
      <x:c r="H59" s="28"/>
      <x:c r="I59" s="28"/>
      <x:c r="J59" s="59"/>
      <x:c r="K59" s="59" t="str">
        <x:f>IF(J59="","",IF('Paramètres'!$B$7="Oui",J59*'Paramètres'!$F$7,0))</x:f>
      </x:c>
      <x:c r="L59" s="59" t="str">
        <x:f>IF(J59="","",J59+K59)</x:f>
      </x:c>
      <x:c r="M59" s="59" t="n">
        <x:f>IF(AND(D59="Revenu",E59="Prestation de services"),J59,0)</x:f>
        <x:v>0</x:v>
      </x:c>
      <x:c r="N59" s="59" t="n">
        <x:f>IF(AND(D59="Revenu",E59="Vente marchandises"),J59,0)</x:f>
        <x:v>0</x:v>
      </x:c>
      <x:c r="O59" s="59" t="n">
        <x:f>IF(D59="Dépense",J59,0)</x:f>
        <x:v>0</x:v>
      </x:c>
      <x:c r="P59" s="28"/>
    </x:row>
    <x:row r="60">
      <x:c r="A60" s="58"/>
      <x:c r="B60" s="28" t="str">
        <x:f>IF(A60="","",MONTH(A60))</x:f>
      </x:c>
      <x:c r="C60" s="28" t="str">
        <x:f>IF(A60="","",TEXT(A60,"mmmm"))</x:f>
      </x:c>
      <x:c r="D60" s="28"/>
      <x:c r="E60" s="28"/>
      <x:c r="F60" s="28"/>
      <x:c r="G60" s="28"/>
      <x:c r="H60" s="28"/>
      <x:c r="I60" s="28"/>
      <x:c r="J60" s="59"/>
      <x:c r="K60" s="59" t="str">
        <x:f>IF(J60="","",IF('Paramètres'!$B$7="Oui",J60*'Paramètres'!$F$7,0))</x:f>
      </x:c>
      <x:c r="L60" s="59" t="str">
        <x:f>IF(J60="","",J60+K60)</x:f>
      </x:c>
      <x:c r="M60" s="59" t="n">
        <x:f>IF(AND(D60="Revenu",E60="Prestation de services"),J60,0)</x:f>
        <x:v>0</x:v>
      </x:c>
      <x:c r="N60" s="59" t="n">
        <x:f>IF(AND(D60="Revenu",E60="Vente marchandises"),J60,0)</x:f>
        <x:v>0</x:v>
      </x:c>
      <x:c r="O60" s="59" t="n">
        <x:f>IF(D60="Dépense",J60,0)</x:f>
        <x:v>0</x:v>
      </x:c>
      <x:c r="P60" s="28"/>
    </x:row>
    <x:row r="61">
      <x:c r="A61" s="58"/>
      <x:c r="B61" s="28" t="str">
        <x:f>IF(A61="","",MONTH(A61))</x:f>
      </x:c>
      <x:c r="C61" s="28" t="str">
        <x:f>IF(A61="","",TEXT(A61,"mmmm"))</x:f>
      </x:c>
      <x:c r="D61" s="28"/>
      <x:c r="E61" s="28"/>
      <x:c r="F61" s="28"/>
      <x:c r="G61" s="28"/>
      <x:c r="H61" s="28"/>
      <x:c r="I61" s="28"/>
      <x:c r="J61" s="59"/>
      <x:c r="K61" s="59" t="str">
        <x:f>IF(J61="","",IF('Paramètres'!$B$7="Oui",J61*'Paramètres'!$F$7,0))</x:f>
      </x:c>
      <x:c r="L61" s="59" t="str">
        <x:f>IF(J61="","",J61+K61)</x:f>
      </x:c>
      <x:c r="M61" s="59" t="n">
        <x:f>IF(AND(D61="Revenu",E61="Prestation de services"),J61,0)</x:f>
        <x:v>0</x:v>
      </x:c>
      <x:c r="N61" s="59" t="n">
        <x:f>IF(AND(D61="Revenu",E61="Vente marchandises"),J61,0)</x:f>
        <x:v>0</x:v>
      </x:c>
      <x:c r="O61" s="59" t="n">
        <x:f>IF(D61="Dépense",J61,0)</x:f>
        <x:v>0</x:v>
      </x:c>
      <x:c r="P61" s="28"/>
    </x:row>
    <x:row r="62">
      <x:c r="A62" s="58"/>
      <x:c r="B62" s="28" t="str">
        <x:f>IF(A62="","",MONTH(A62))</x:f>
      </x:c>
      <x:c r="C62" s="28" t="str">
        <x:f>IF(A62="","",TEXT(A62,"mmmm"))</x:f>
      </x:c>
      <x:c r="D62" s="28"/>
      <x:c r="E62" s="28"/>
      <x:c r="F62" s="28"/>
      <x:c r="G62" s="28"/>
      <x:c r="H62" s="28"/>
      <x:c r="I62" s="28"/>
      <x:c r="J62" s="59"/>
      <x:c r="K62" s="59" t="str">
        <x:f>IF(J62="","",IF('Paramètres'!$B$7="Oui",J62*'Paramètres'!$F$7,0))</x:f>
      </x:c>
      <x:c r="L62" s="59" t="str">
        <x:f>IF(J62="","",J62+K62)</x:f>
      </x:c>
      <x:c r="M62" s="59" t="n">
        <x:f>IF(AND(D62="Revenu",E62="Prestation de services"),J62,0)</x:f>
        <x:v>0</x:v>
      </x:c>
      <x:c r="N62" s="59" t="n">
        <x:f>IF(AND(D62="Revenu",E62="Vente marchandises"),J62,0)</x:f>
        <x:v>0</x:v>
      </x:c>
      <x:c r="O62" s="59" t="n">
        <x:f>IF(D62="Dépense",J62,0)</x:f>
        <x:v>0</x:v>
      </x:c>
      <x:c r="P62" s="28"/>
    </x:row>
    <x:row r="63">
      <x:c r="A63" s="58"/>
      <x:c r="B63" s="28" t="str">
        <x:f>IF(A63="","",MONTH(A63))</x:f>
      </x:c>
      <x:c r="C63" s="28" t="str">
        <x:f>IF(A63="","",TEXT(A63,"mmmm"))</x:f>
      </x:c>
      <x:c r="D63" s="28"/>
      <x:c r="E63" s="28"/>
      <x:c r="F63" s="28"/>
      <x:c r="G63" s="28"/>
      <x:c r="H63" s="28"/>
      <x:c r="I63" s="28"/>
      <x:c r="J63" s="59"/>
      <x:c r="K63" s="59" t="str">
        <x:f>IF(J63="","",IF('Paramètres'!$B$7="Oui",J63*'Paramètres'!$F$7,0))</x:f>
      </x:c>
      <x:c r="L63" s="59" t="str">
        <x:f>IF(J63="","",J63+K63)</x:f>
      </x:c>
      <x:c r="M63" s="59" t="n">
        <x:f>IF(AND(D63="Revenu",E63="Prestation de services"),J63,0)</x:f>
        <x:v>0</x:v>
      </x:c>
      <x:c r="N63" s="59" t="n">
        <x:f>IF(AND(D63="Revenu",E63="Vente marchandises"),J63,0)</x:f>
        <x:v>0</x:v>
      </x:c>
      <x:c r="O63" s="59" t="n">
        <x:f>IF(D63="Dépense",J63,0)</x:f>
        <x:v>0</x:v>
      </x:c>
      <x:c r="P63" s="28"/>
    </x:row>
    <x:row r="64">
      <x:c r="A64" s="58"/>
      <x:c r="B64" s="28" t="str">
        <x:f>IF(A64="","",MONTH(A64))</x:f>
      </x:c>
      <x:c r="C64" s="28" t="str">
        <x:f>IF(A64="","",TEXT(A64,"mmmm"))</x:f>
      </x:c>
      <x:c r="D64" s="28"/>
      <x:c r="E64" s="28"/>
      <x:c r="F64" s="28"/>
      <x:c r="G64" s="28"/>
      <x:c r="H64" s="28"/>
      <x:c r="I64" s="28"/>
      <x:c r="J64" s="59"/>
      <x:c r="K64" s="59" t="str">
        <x:f>IF(J64="","",IF('Paramètres'!$B$7="Oui",J64*'Paramètres'!$F$7,0))</x:f>
      </x:c>
      <x:c r="L64" s="59" t="str">
        <x:f>IF(J64="","",J64+K64)</x:f>
      </x:c>
      <x:c r="M64" s="59" t="n">
        <x:f>IF(AND(D64="Revenu",E64="Prestation de services"),J64,0)</x:f>
        <x:v>0</x:v>
      </x:c>
      <x:c r="N64" s="59" t="n">
        <x:f>IF(AND(D64="Revenu",E64="Vente marchandises"),J64,0)</x:f>
        <x:v>0</x:v>
      </x:c>
      <x:c r="O64" s="59" t="n">
        <x:f>IF(D64="Dépense",J64,0)</x:f>
        <x:v>0</x:v>
      </x:c>
      <x:c r="P64" s="28"/>
    </x:row>
    <x:row r="65">
      <x:c r="A65" s="58"/>
      <x:c r="B65" s="28" t="str">
        <x:f>IF(A65="","",MONTH(A65))</x:f>
      </x:c>
      <x:c r="C65" s="28" t="str">
        <x:f>IF(A65="","",TEXT(A65,"mmmm"))</x:f>
      </x:c>
      <x:c r="D65" s="28"/>
      <x:c r="E65" s="28"/>
      <x:c r="F65" s="28"/>
      <x:c r="G65" s="28"/>
      <x:c r="H65" s="28"/>
      <x:c r="I65" s="28"/>
      <x:c r="J65" s="59"/>
      <x:c r="K65" s="59" t="str">
        <x:f>IF(J65="","",IF('Paramètres'!$B$7="Oui",J65*'Paramètres'!$F$7,0))</x:f>
      </x:c>
      <x:c r="L65" s="59" t="str">
        <x:f>IF(J65="","",J65+K65)</x:f>
      </x:c>
      <x:c r="M65" s="59" t="n">
        <x:f>IF(AND(D65="Revenu",E65="Prestation de services"),J65,0)</x:f>
        <x:v>0</x:v>
      </x:c>
      <x:c r="N65" s="59" t="n">
        <x:f>IF(AND(D65="Revenu",E65="Vente marchandises"),J65,0)</x:f>
        <x:v>0</x:v>
      </x:c>
      <x:c r="O65" s="59" t="n">
        <x:f>IF(D65="Dépense",J65,0)</x:f>
        <x:v>0</x:v>
      </x:c>
      <x:c r="P65" s="28"/>
    </x:row>
    <x:row r="66">
      <x:c r="A66" s="58"/>
      <x:c r="B66" s="28" t="str">
        <x:f>IF(A66="","",MONTH(A66))</x:f>
      </x:c>
      <x:c r="C66" s="28" t="str">
        <x:f>IF(A66="","",TEXT(A66,"mmmm"))</x:f>
      </x:c>
      <x:c r="D66" s="28"/>
      <x:c r="E66" s="28"/>
      <x:c r="F66" s="28"/>
      <x:c r="G66" s="28"/>
      <x:c r="H66" s="28"/>
      <x:c r="I66" s="28"/>
      <x:c r="J66" s="59"/>
      <x:c r="K66" s="59" t="str">
        <x:f>IF(J66="","",IF('Paramètres'!$B$7="Oui",J66*'Paramètres'!$F$7,0))</x:f>
      </x:c>
      <x:c r="L66" s="59" t="str">
        <x:f>IF(J66="","",J66+K66)</x:f>
      </x:c>
      <x:c r="M66" s="59" t="n">
        <x:f>IF(AND(D66="Revenu",E66="Prestation de services"),J66,0)</x:f>
        <x:v>0</x:v>
      </x:c>
      <x:c r="N66" s="59" t="n">
        <x:f>IF(AND(D66="Revenu",E66="Vente marchandises"),J66,0)</x:f>
        <x:v>0</x:v>
      </x:c>
      <x:c r="O66" s="59" t="n">
        <x:f>IF(D66="Dépense",J66,0)</x:f>
        <x:v>0</x:v>
      </x:c>
      <x:c r="P66" s="28"/>
    </x:row>
    <x:row r="67">
      <x:c r="A67" s="58"/>
      <x:c r="B67" s="28" t="str">
        <x:f>IF(A67="","",MONTH(A67))</x:f>
      </x:c>
      <x:c r="C67" s="28" t="str">
        <x:f>IF(A67="","",TEXT(A67,"mmmm"))</x:f>
      </x:c>
      <x:c r="D67" s="28"/>
      <x:c r="E67" s="28"/>
      <x:c r="F67" s="28"/>
      <x:c r="G67" s="28"/>
      <x:c r="H67" s="28"/>
      <x:c r="I67" s="28"/>
      <x:c r="J67" s="59"/>
      <x:c r="K67" s="59" t="str">
        <x:f>IF(J67="","",IF('Paramètres'!$B$7="Oui",J67*'Paramètres'!$F$7,0))</x:f>
      </x:c>
      <x:c r="L67" s="59" t="str">
        <x:f>IF(J67="","",J67+K67)</x:f>
      </x:c>
      <x:c r="M67" s="59" t="n">
        <x:f>IF(AND(D67="Revenu",E67="Prestation de services"),J67,0)</x:f>
        <x:v>0</x:v>
      </x:c>
      <x:c r="N67" s="59" t="n">
        <x:f>IF(AND(D67="Revenu",E67="Vente marchandises"),J67,0)</x:f>
        <x:v>0</x:v>
      </x:c>
      <x:c r="O67" s="59" t="n">
        <x:f>IF(D67="Dépense",J67,0)</x:f>
        <x:v>0</x:v>
      </x:c>
      <x:c r="P67" s="28"/>
    </x:row>
    <x:row r="68">
      <x:c r="A68" s="58"/>
      <x:c r="B68" s="28" t="str">
        <x:f>IF(A68="","",MONTH(A68))</x:f>
      </x:c>
      <x:c r="C68" s="28" t="str">
        <x:f>IF(A68="","",TEXT(A68,"mmmm"))</x:f>
      </x:c>
      <x:c r="D68" s="28"/>
      <x:c r="E68" s="28"/>
      <x:c r="F68" s="28"/>
      <x:c r="G68" s="28"/>
      <x:c r="H68" s="28"/>
      <x:c r="I68" s="28"/>
      <x:c r="J68" s="59"/>
      <x:c r="K68" s="59" t="str">
        <x:f>IF(J68="","",IF('Paramètres'!$B$7="Oui",J68*'Paramètres'!$F$7,0))</x:f>
      </x:c>
      <x:c r="L68" s="59" t="str">
        <x:f>IF(J68="","",J68+K68)</x:f>
      </x:c>
      <x:c r="M68" s="59" t="n">
        <x:f>IF(AND(D68="Revenu",E68="Prestation de services"),J68,0)</x:f>
        <x:v>0</x:v>
      </x:c>
      <x:c r="N68" s="59" t="n">
        <x:f>IF(AND(D68="Revenu",E68="Vente marchandises"),J68,0)</x:f>
        <x:v>0</x:v>
      </x:c>
      <x:c r="O68" s="59" t="n">
        <x:f>IF(D68="Dépense",J68,0)</x:f>
        <x:v>0</x:v>
      </x:c>
      <x:c r="P68" s="28"/>
    </x:row>
    <x:row r="69">
      <x:c r="A69" s="58"/>
      <x:c r="B69" s="28" t="str">
        <x:f>IF(A69="","",MONTH(A69))</x:f>
      </x:c>
      <x:c r="C69" s="28" t="str">
        <x:f>IF(A69="","",TEXT(A69,"mmmm"))</x:f>
      </x:c>
      <x:c r="D69" s="28"/>
      <x:c r="E69" s="28"/>
      <x:c r="F69" s="28"/>
      <x:c r="G69" s="28"/>
      <x:c r="H69" s="28"/>
      <x:c r="I69" s="28"/>
      <x:c r="J69" s="59"/>
      <x:c r="K69" s="59" t="str">
        <x:f>IF(J69="","",IF('Paramètres'!$B$7="Oui",J69*'Paramètres'!$F$7,0))</x:f>
      </x:c>
      <x:c r="L69" s="59" t="str">
        <x:f>IF(J69="","",J69+K69)</x:f>
      </x:c>
      <x:c r="M69" s="59" t="n">
        <x:f>IF(AND(D69="Revenu",E69="Prestation de services"),J69,0)</x:f>
        <x:v>0</x:v>
      </x:c>
      <x:c r="N69" s="59" t="n">
        <x:f>IF(AND(D69="Revenu",E69="Vente marchandises"),J69,0)</x:f>
        <x:v>0</x:v>
      </x:c>
      <x:c r="O69" s="59" t="n">
        <x:f>IF(D69="Dépense",J69,0)</x:f>
        <x:v>0</x:v>
      </x:c>
      <x:c r="P69" s="28"/>
    </x:row>
    <x:row r="70">
      <x:c r="A70" s="58"/>
      <x:c r="B70" s="28" t="str">
        <x:f>IF(A70="","",MONTH(A70))</x:f>
      </x:c>
      <x:c r="C70" s="28" t="str">
        <x:f>IF(A70="","",TEXT(A70,"mmmm"))</x:f>
      </x:c>
      <x:c r="D70" s="28"/>
      <x:c r="E70" s="28"/>
      <x:c r="F70" s="28"/>
      <x:c r="G70" s="28"/>
      <x:c r="H70" s="28"/>
      <x:c r="I70" s="28"/>
      <x:c r="J70" s="59"/>
      <x:c r="K70" s="59" t="str">
        <x:f>IF(J70="","",IF('Paramètres'!$B$7="Oui",J70*'Paramètres'!$F$7,0))</x:f>
      </x:c>
      <x:c r="L70" s="59" t="str">
        <x:f>IF(J70="","",J70+K70)</x:f>
      </x:c>
      <x:c r="M70" s="59" t="n">
        <x:f>IF(AND(D70="Revenu",E70="Prestation de services"),J70,0)</x:f>
        <x:v>0</x:v>
      </x:c>
      <x:c r="N70" s="59" t="n">
        <x:f>IF(AND(D70="Revenu",E70="Vente marchandises"),J70,0)</x:f>
        <x:v>0</x:v>
      </x:c>
      <x:c r="O70" s="59" t="n">
        <x:f>IF(D70="Dépense",J70,0)</x:f>
        <x:v>0</x:v>
      </x:c>
      <x:c r="P70" s="28"/>
    </x:row>
    <x:row r="71">
      <x:c r="A71" s="58"/>
      <x:c r="B71" s="28" t="str">
        <x:f>IF(A71="","",MONTH(A71))</x:f>
      </x:c>
      <x:c r="C71" s="28" t="str">
        <x:f>IF(A71="","",TEXT(A71,"mmmm"))</x:f>
      </x:c>
      <x:c r="D71" s="28"/>
      <x:c r="E71" s="28"/>
      <x:c r="F71" s="28"/>
      <x:c r="G71" s="28"/>
      <x:c r="H71" s="28"/>
      <x:c r="I71" s="28"/>
      <x:c r="J71" s="59"/>
      <x:c r="K71" s="59" t="str">
        <x:f>IF(J71="","",IF('Paramètres'!$B$7="Oui",J71*'Paramètres'!$F$7,0))</x:f>
      </x:c>
      <x:c r="L71" s="59" t="str">
        <x:f>IF(J71="","",J71+K71)</x:f>
      </x:c>
      <x:c r="M71" s="59" t="n">
        <x:f>IF(AND(D71="Revenu",E71="Prestation de services"),J71,0)</x:f>
        <x:v>0</x:v>
      </x:c>
      <x:c r="N71" s="59" t="n">
        <x:f>IF(AND(D71="Revenu",E71="Vente marchandises"),J71,0)</x:f>
        <x:v>0</x:v>
      </x:c>
      <x:c r="O71" s="59" t="n">
        <x:f>IF(D71="Dépense",J71,0)</x:f>
        <x:v>0</x:v>
      </x:c>
      <x:c r="P71" s="28"/>
    </x:row>
    <x:row r="72">
      <x:c r="A72" s="58"/>
      <x:c r="B72" s="28" t="str">
        <x:f>IF(A72="","",MONTH(A72))</x:f>
      </x:c>
      <x:c r="C72" s="28" t="str">
        <x:f>IF(A72="","",TEXT(A72,"mmmm"))</x:f>
      </x:c>
      <x:c r="D72" s="28"/>
      <x:c r="E72" s="28"/>
      <x:c r="F72" s="28"/>
      <x:c r="G72" s="28"/>
      <x:c r="H72" s="28"/>
      <x:c r="I72" s="28"/>
      <x:c r="J72" s="59"/>
      <x:c r="K72" s="59" t="str">
        <x:f>IF(J72="","",IF('Paramètres'!$B$7="Oui",J72*'Paramètres'!$F$7,0))</x:f>
      </x:c>
      <x:c r="L72" s="59" t="str">
        <x:f>IF(J72="","",J72+K72)</x:f>
      </x:c>
      <x:c r="M72" s="59" t="n">
        <x:f>IF(AND(D72="Revenu",E72="Prestation de services"),J72,0)</x:f>
        <x:v>0</x:v>
      </x:c>
      <x:c r="N72" s="59" t="n">
        <x:f>IF(AND(D72="Revenu",E72="Vente marchandises"),J72,0)</x:f>
        <x:v>0</x:v>
      </x:c>
      <x:c r="O72" s="59" t="n">
        <x:f>IF(D72="Dépense",J72,0)</x:f>
        <x:v>0</x:v>
      </x:c>
      <x:c r="P72" s="28"/>
    </x:row>
    <x:row r="73">
      <x:c r="A73" s="58"/>
      <x:c r="B73" s="28" t="str">
        <x:f>IF(A73="","",MONTH(A73))</x:f>
      </x:c>
      <x:c r="C73" s="28" t="str">
        <x:f>IF(A73="","",TEXT(A73,"mmmm"))</x:f>
      </x:c>
      <x:c r="D73" s="28"/>
      <x:c r="E73" s="28"/>
      <x:c r="F73" s="28"/>
      <x:c r="G73" s="28"/>
      <x:c r="H73" s="28"/>
      <x:c r="I73" s="28"/>
      <x:c r="J73" s="59"/>
      <x:c r="K73" s="59" t="str">
        <x:f>IF(J73="","",IF('Paramètres'!$B$7="Oui",J73*'Paramètres'!$F$7,0))</x:f>
      </x:c>
      <x:c r="L73" s="59" t="str">
        <x:f>IF(J73="","",J73+K73)</x:f>
      </x:c>
      <x:c r="M73" s="59" t="n">
        <x:f>IF(AND(D73="Revenu",E73="Prestation de services"),J73,0)</x:f>
        <x:v>0</x:v>
      </x:c>
      <x:c r="N73" s="59" t="n">
        <x:f>IF(AND(D73="Revenu",E73="Vente marchandises"),J73,0)</x:f>
        <x:v>0</x:v>
      </x:c>
      <x:c r="O73" s="59" t="n">
        <x:f>IF(D73="Dépense",J73,0)</x:f>
        <x:v>0</x:v>
      </x:c>
      <x:c r="P73" s="28"/>
    </x:row>
    <x:row r="74">
      <x:c r="A74" s="58"/>
      <x:c r="B74" s="28" t="str">
        <x:f>IF(A74="","",MONTH(A74))</x:f>
      </x:c>
      <x:c r="C74" s="28" t="str">
        <x:f>IF(A74="","",TEXT(A74,"mmmm"))</x:f>
      </x:c>
      <x:c r="D74" s="28"/>
      <x:c r="E74" s="28"/>
      <x:c r="F74" s="28"/>
      <x:c r="G74" s="28"/>
      <x:c r="H74" s="28"/>
      <x:c r="I74" s="28"/>
      <x:c r="J74" s="59"/>
      <x:c r="K74" s="59" t="str">
        <x:f>IF(J74="","",IF('Paramètres'!$B$7="Oui",J74*'Paramètres'!$F$7,0))</x:f>
      </x:c>
      <x:c r="L74" s="59" t="str">
        <x:f>IF(J74="","",J74+K74)</x:f>
      </x:c>
      <x:c r="M74" s="59" t="n">
        <x:f>IF(AND(D74="Revenu",E74="Prestation de services"),J74,0)</x:f>
        <x:v>0</x:v>
      </x:c>
      <x:c r="N74" s="59" t="n">
        <x:f>IF(AND(D74="Revenu",E74="Vente marchandises"),J74,0)</x:f>
        <x:v>0</x:v>
      </x:c>
      <x:c r="O74" s="59" t="n">
        <x:f>IF(D74="Dépense",J74,0)</x:f>
        <x:v>0</x:v>
      </x:c>
      <x:c r="P74" s="28"/>
    </x:row>
    <x:row r="75">
      <x:c r="A75" s="58"/>
      <x:c r="B75" s="28" t="str">
        <x:f>IF(A75="","",MONTH(A75))</x:f>
      </x:c>
      <x:c r="C75" s="28" t="str">
        <x:f>IF(A75="","",TEXT(A75,"mmmm"))</x:f>
      </x:c>
      <x:c r="D75" s="28"/>
      <x:c r="E75" s="28"/>
      <x:c r="F75" s="28"/>
      <x:c r="G75" s="28"/>
      <x:c r="H75" s="28"/>
      <x:c r="I75" s="28"/>
      <x:c r="J75" s="59"/>
      <x:c r="K75" s="59" t="str">
        <x:f>IF(J75="","",IF('Paramètres'!$B$7="Oui",J75*'Paramètres'!$F$7,0))</x:f>
      </x:c>
      <x:c r="L75" s="59" t="str">
        <x:f>IF(J75="","",J75+K75)</x:f>
      </x:c>
      <x:c r="M75" s="59" t="n">
        <x:f>IF(AND(D75="Revenu",E75="Prestation de services"),J75,0)</x:f>
        <x:v>0</x:v>
      </x:c>
      <x:c r="N75" s="59" t="n">
        <x:f>IF(AND(D75="Revenu",E75="Vente marchandises"),J75,0)</x:f>
        <x:v>0</x:v>
      </x:c>
      <x:c r="O75" s="59" t="n">
        <x:f>IF(D75="Dépense",J75,0)</x:f>
        <x:v>0</x:v>
      </x:c>
      <x:c r="P75" s="28"/>
    </x:row>
    <x:row r="76">
      <x:c r="A76" s="58"/>
      <x:c r="B76" s="28" t="str">
        <x:f>IF(A76="","",MONTH(A76))</x:f>
      </x:c>
      <x:c r="C76" s="28" t="str">
        <x:f>IF(A76="","",TEXT(A76,"mmmm"))</x:f>
      </x:c>
      <x:c r="D76" s="28"/>
      <x:c r="E76" s="28"/>
      <x:c r="F76" s="28"/>
      <x:c r="G76" s="28"/>
      <x:c r="H76" s="28"/>
      <x:c r="I76" s="28"/>
      <x:c r="J76" s="59"/>
      <x:c r="K76" s="59" t="str">
        <x:f>IF(J76="","",IF('Paramètres'!$B$7="Oui",J76*'Paramètres'!$F$7,0))</x:f>
      </x:c>
      <x:c r="L76" s="59" t="str">
        <x:f>IF(J76="","",J76+K76)</x:f>
      </x:c>
      <x:c r="M76" s="59" t="n">
        <x:f>IF(AND(D76="Revenu",E76="Prestation de services"),J76,0)</x:f>
        <x:v>0</x:v>
      </x:c>
      <x:c r="N76" s="59" t="n">
        <x:f>IF(AND(D76="Revenu",E76="Vente marchandises"),J76,0)</x:f>
        <x:v>0</x:v>
      </x:c>
      <x:c r="O76" s="59" t="n">
        <x:f>IF(D76="Dépense",J76,0)</x:f>
        <x:v>0</x:v>
      </x:c>
      <x:c r="P76" s="28"/>
    </x:row>
    <x:row r="77">
      <x:c r="A77" s="58"/>
      <x:c r="B77" s="28" t="str">
        <x:f>IF(A77="","",MONTH(A77))</x:f>
      </x:c>
      <x:c r="C77" s="28" t="str">
        <x:f>IF(A77="","",TEXT(A77,"mmmm"))</x:f>
      </x:c>
      <x:c r="D77" s="28"/>
      <x:c r="E77" s="28"/>
      <x:c r="F77" s="28"/>
      <x:c r="G77" s="28"/>
      <x:c r="H77" s="28"/>
      <x:c r="I77" s="28"/>
      <x:c r="J77" s="59"/>
      <x:c r="K77" s="59" t="str">
        <x:f>IF(J77="","",IF('Paramètres'!$B$7="Oui",J77*'Paramètres'!$F$7,0))</x:f>
      </x:c>
      <x:c r="L77" s="59" t="str">
        <x:f>IF(J77="","",J77+K77)</x:f>
      </x:c>
      <x:c r="M77" s="59" t="n">
        <x:f>IF(AND(D77="Revenu",E77="Prestation de services"),J77,0)</x:f>
        <x:v>0</x:v>
      </x:c>
      <x:c r="N77" s="59" t="n">
        <x:f>IF(AND(D77="Revenu",E77="Vente marchandises"),J77,0)</x:f>
        <x:v>0</x:v>
      </x:c>
      <x:c r="O77" s="59" t="n">
        <x:f>IF(D77="Dépense",J77,0)</x:f>
        <x:v>0</x:v>
      </x:c>
      <x:c r="P77" s="28"/>
    </x:row>
    <x:row r="78">
      <x:c r="A78" s="58"/>
      <x:c r="B78" s="28" t="str">
        <x:f>IF(A78="","",MONTH(A78))</x:f>
      </x:c>
      <x:c r="C78" s="28" t="str">
        <x:f>IF(A78="","",TEXT(A78,"mmmm"))</x:f>
      </x:c>
      <x:c r="D78" s="28"/>
      <x:c r="E78" s="28"/>
      <x:c r="F78" s="28"/>
      <x:c r="G78" s="28"/>
      <x:c r="H78" s="28"/>
      <x:c r="I78" s="28"/>
      <x:c r="J78" s="59"/>
      <x:c r="K78" s="59" t="str">
        <x:f>IF(J78="","",IF('Paramètres'!$B$7="Oui",J78*'Paramètres'!$F$7,0))</x:f>
      </x:c>
      <x:c r="L78" s="59" t="str">
        <x:f>IF(J78="","",J78+K78)</x:f>
      </x:c>
      <x:c r="M78" s="59" t="n">
        <x:f>IF(AND(D78="Revenu",E78="Prestation de services"),J78,0)</x:f>
        <x:v>0</x:v>
      </x:c>
      <x:c r="N78" s="59" t="n">
        <x:f>IF(AND(D78="Revenu",E78="Vente marchandises"),J78,0)</x:f>
        <x:v>0</x:v>
      </x:c>
      <x:c r="O78" s="59" t="n">
        <x:f>IF(D78="Dépense",J78,0)</x:f>
        <x:v>0</x:v>
      </x:c>
      <x:c r="P78" s="28"/>
    </x:row>
    <x:row r="79">
      <x:c r="A79" s="58"/>
      <x:c r="B79" s="28" t="str">
        <x:f>IF(A79="","",MONTH(A79))</x:f>
      </x:c>
      <x:c r="C79" s="28" t="str">
        <x:f>IF(A79="","",TEXT(A79,"mmmm"))</x:f>
      </x:c>
      <x:c r="D79" s="28"/>
      <x:c r="E79" s="28"/>
      <x:c r="F79" s="28"/>
      <x:c r="G79" s="28"/>
      <x:c r="H79" s="28"/>
      <x:c r="I79" s="28"/>
      <x:c r="J79" s="59"/>
      <x:c r="K79" s="59" t="str">
        <x:f>IF(J79="","",IF('Paramètres'!$B$7="Oui",J79*'Paramètres'!$F$7,0))</x:f>
      </x:c>
      <x:c r="L79" s="59" t="str">
        <x:f>IF(J79="","",J79+K79)</x:f>
      </x:c>
      <x:c r="M79" s="59" t="n">
        <x:f>IF(AND(D79="Revenu",E79="Prestation de services"),J79,0)</x:f>
        <x:v>0</x:v>
      </x:c>
      <x:c r="N79" s="59" t="n">
        <x:f>IF(AND(D79="Revenu",E79="Vente marchandises"),J79,0)</x:f>
        <x:v>0</x:v>
      </x:c>
      <x:c r="O79" s="59" t="n">
        <x:f>IF(D79="Dépense",J79,0)</x:f>
        <x:v>0</x:v>
      </x:c>
      <x:c r="P79" s="28"/>
    </x:row>
    <x:row r="80">
      <x:c r="A80" s="58"/>
      <x:c r="B80" s="28" t="str">
        <x:f>IF(A80="","",MONTH(A80))</x:f>
      </x:c>
      <x:c r="C80" s="28" t="str">
        <x:f>IF(A80="","",TEXT(A80,"mmmm"))</x:f>
      </x:c>
      <x:c r="D80" s="28"/>
      <x:c r="E80" s="28"/>
      <x:c r="F80" s="28"/>
      <x:c r="G80" s="28"/>
      <x:c r="H80" s="28"/>
      <x:c r="I80" s="28"/>
      <x:c r="J80" s="59"/>
      <x:c r="K80" s="59" t="str">
        <x:f>IF(J80="","",IF('Paramètres'!$B$7="Oui",J80*'Paramètres'!$F$7,0))</x:f>
      </x:c>
      <x:c r="L80" s="59" t="str">
        <x:f>IF(J80="","",J80+K80)</x:f>
      </x:c>
      <x:c r="M80" s="59" t="n">
        <x:f>IF(AND(D80="Revenu",E80="Prestation de services"),J80,0)</x:f>
        <x:v>0</x:v>
      </x:c>
      <x:c r="N80" s="59" t="n">
        <x:f>IF(AND(D80="Revenu",E80="Vente marchandises"),J80,0)</x:f>
        <x:v>0</x:v>
      </x:c>
      <x:c r="O80" s="59" t="n">
        <x:f>IF(D80="Dépense",J80,0)</x:f>
        <x:v>0</x:v>
      </x:c>
      <x:c r="P80" s="28"/>
    </x:row>
    <x:row r="81">
      <x:c r="A81" s="58"/>
      <x:c r="B81" s="28" t="str">
        <x:f>IF(A81="","",MONTH(A81))</x:f>
      </x:c>
      <x:c r="C81" s="28" t="str">
        <x:f>IF(A81="","",TEXT(A81,"mmmm"))</x:f>
      </x:c>
      <x:c r="D81" s="28"/>
      <x:c r="E81" s="28"/>
      <x:c r="F81" s="28"/>
      <x:c r="G81" s="28"/>
      <x:c r="H81" s="28"/>
      <x:c r="I81" s="28"/>
      <x:c r="J81" s="59"/>
      <x:c r="K81" s="59" t="str">
        <x:f>IF(J81="","",IF('Paramètres'!$B$7="Oui",J81*'Paramètres'!$F$7,0))</x:f>
      </x:c>
      <x:c r="L81" s="59" t="str">
        <x:f>IF(J81="","",J81+K81)</x:f>
      </x:c>
      <x:c r="M81" s="59" t="n">
        <x:f>IF(AND(D81="Revenu",E81="Prestation de services"),J81,0)</x:f>
        <x:v>0</x:v>
      </x:c>
      <x:c r="N81" s="59" t="n">
        <x:f>IF(AND(D81="Revenu",E81="Vente marchandises"),J81,0)</x:f>
        <x:v>0</x:v>
      </x:c>
      <x:c r="O81" s="59" t="n">
        <x:f>IF(D81="Dépense",J81,0)</x:f>
        <x:v>0</x:v>
      </x:c>
      <x:c r="P81" s="28"/>
    </x:row>
    <x:row r="82">
      <x:c r="A82" s="58"/>
      <x:c r="B82" s="28" t="str">
        <x:f>IF(A82="","",MONTH(A82))</x:f>
      </x:c>
      <x:c r="C82" s="28" t="str">
        <x:f>IF(A82="","",TEXT(A82,"mmmm"))</x:f>
      </x:c>
      <x:c r="D82" s="28"/>
      <x:c r="E82" s="28"/>
      <x:c r="F82" s="28"/>
      <x:c r="G82" s="28"/>
      <x:c r="H82" s="28"/>
      <x:c r="I82" s="28"/>
      <x:c r="J82" s="59"/>
      <x:c r="K82" s="59" t="str">
        <x:f>IF(J82="","",IF('Paramètres'!$B$7="Oui",J82*'Paramètres'!$F$7,0))</x:f>
      </x:c>
      <x:c r="L82" s="59" t="str">
        <x:f>IF(J82="","",J82+K82)</x:f>
      </x:c>
      <x:c r="M82" s="59" t="n">
        <x:f>IF(AND(D82="Revenu",E82="Prestation de services"),J82,0)</x:f>
        <x:v>0</x:v>
      </x:c>
      <x:c r="N82" s="59" t="n">
        <x:f>IF(AND(D82="Revenu",E82="Vente marchandises"),J82,0)</x:f>
        <x:v>0</x:v>
      </x:c>
      <x:c r="O82" s="59" t="n">
        <x:f>IF(D82="Dépense",J82,0)</x:f>
        <x:v>0</x:v>
      </x:c>
      <x:c r="P82" s="28"/>
    </x:row>
    <x:row r="83">
      <x:c r="A83" s="58"/>
      <x:c r="B83" s="28" t="str">
        <x:f>IF(A83="","",MONTH(A83))</x:f>
      </x:c>
      <x:c r="C83" s="28" t="str">
        <x:f>IF(A83="","",TEXT(A83,"mmmm"))</x:f>
      </x:c>
      <x:c r="D83" s="28"/>
      <x:c r="E83" s="28"/>
      <x:c r="F83" s="28"/>
      <x:c r="G83" s="28"/>
      <x:c r="H83" s="28"/>
      <x:c r="I83" s="28"/>
      <x:c r="J83" s="59"/>
      <x:c r="K83" s="59" t="str">
        <x:f>IF(J83="","",IF('Paramètres'!$B$7="Oui",J83*'Paramètres'!$F$7,0))</x:f>
      </x:c>
      <x:c r="L83" s="59" t="str">
        <x:f>IF(J83="","",J83+K83)</x:f>
      </x:c>
      <x:c r="M83" s="59" t="n">
        <x:f>IF(AND(D83="Revenu",E83="Prestation de services"),J83,0)</x:f>
        <x:v>0</x:v>
      </x:c>
      <x:c r="N83" s="59" t="n">
        <x:f>IF(AND(D83="Revenu",E83="Vente marchandises"),J83,0)</x:f>
        <x:v>0</x:v>
      </x:c>
      <x:c r="O83" s="59" t="n">
        <x:f>IF(D83="Dépense",J83,0)</x:f>
        <x:v>0</x:v>
      </x:c>
      <x:c r="P83" s="28"/>
    </x:row>
    <x:row r="84">
      <x:c r="A84" s="58"/>
      <x:c r="B84" s="28" t="str">
        <x:f>IF(A84="","",MONTH(A84))</x:f>
      </x:c>
      <x:c r="C84" s="28" t="str">
        <x:f>IF(A84="","",TEXT(A84,"mmmm"))</x:f>
      </x:c>
      <x:c r="D84" s="28"/>
      <x:c r="E84" s="28"/>
      <x:c r="F84" s="28"/>
      <x:c r="G84" s="28"/>
      <x:c r="H84" s="28"/>
      <x:c r="I84" s="28"/>
      <x:c r="J84" s="59"/>
      <x:c r="K84" s="59" t="str">
        <x:f>IF(J84="","",IF('Paramètres'!$B$7="Oui",J84*'Paramètres'!$F$7,0))</x:f>
      </x:c>
      <x:c r="L84" s="59" t="str">
        <x:f>IF(J84="","",J84+K84)</x:f>
      </x:c>
      <x:c r="M84" s="59" t="n">
        <x:f>IF(AND(D84="Revenu",E84="Prestation de services"),J84,0)</x:f>
        <x:v>0</x:v>
      </x:c>
      <x:c r="N84" s="59" t="n">
        <x:f>IF(AND(D84="Revenu",E84="Vente marchandises"),J84,0)</x:f>
        <x:v>0</x:v>
      </x:c>
      <x:c r="O84" s="59" t="n">
        <x:f>IF(D84="Dépense",J84,0)</x:f>
        <x:v>0</x:v>
      </x:c>
      <x:c r="P84" s="28"/>
    </x:row>
    <x:row r="85">
      <x:c r="A85" s="58"/>
      <x:c r="B85" s="28" t="str">
        <x:f>IF(A85="","",MONTH(A85))</x:f>
      </x:c>
      <x:c r="C85" s="28" t="str">
        <x:f>IF(A85="","",TEXT(A85,"mmmm"))</x:f>
      </x:c>
      <x:c r="D85" s="28"/>
      <x:c r="E85" s="28"/>
      <x:c r="F85" s="28"/>
      <x:c r="G85" s="28"/>
      <x:c r="H85" s="28"/>
      <x:c r="I85" s="28"/>
      <x:c r="J85" s="59"/>
      <x:c r="K85" s="59" t="str">
        <x:f>IF(J85="","",IF('Paramètres'!$B$7="Oui",J85*'Paramètres'!$F$7,0))</x:f>
      </x:c>
      <x:c r="L85" s="59" t="str">
        <x:f>IF(J85="","",J85+K85)</x:f>
      </x:c>
      <x:c r="M85" s="59" t="n">
        <x:f>IF(AND(D85="Revenu",E85="Prestation de services"),J85,0)</x:f>
        <x:v>0</x:v>
      </x:c>
      <x:c r="N85" s="59" t="n">
        <x:f>IF(AND(D85="Revenu",E85="Vente marchandises"),J85,0)</x:f>
        <x:v>0</x:v>
      </x:c>
      <x:c r="O85" s="59" t="n">
        <x:f>IF(D85="Dépense",J85,0)</x:f>
        <x:v>0</x:v>
      </x:c>
      <x:c r="P85" s="28"/>
    </x:row>
    <x:row r="86">
      <x:c r="A86" s="58"/>
      <x:c r="B86" s="28" t="str">
        <x:f>IF(A86="","",MONTH(A86))</x:f>
      </x:c>
      <x:c r="C86" s="28" t="str">
        <x:f>IF(A86="","",TEXT(A86,"mmmm"))</x:f>
      </x:c>
      <x:c r="D86" s="28"/>
      <x:c r="E86" s="28"/>
      <x:c r="F86" s="28"/>
      <x:c r="G86" s="28"/>
      <x:c r="H86" s="28"/>
      <x:c r="I86" s="28"/>
      <x:c r="J86" s="59"/>
      <x:c r="K86" s="59" t="str">
        <x:f>IF(J86="","",IF('Paramètres'!$B$7="Oui",J86*'Paramètres'!$F$7,0))</x:f>
      </x:c>
      <x:c r="L86" s="59" t="str">
        <x:f>IF(J86="","",J86+K86)</x:f>
      </x:c>
      <x:c r="M86" s="59" t="n">
        <x:f>IF(AND(D86="Revenu",E86="Prestation de services"),J86,0)</x:f>
        <x:v>0</x:v>
      </x:c>
      <x:c r="N86" s="59" t="n">
        <x:f>IF(AND(D86="Revenu",E86="Vente marchandises"),J86,0)</x:f>
        <x:v>0</x:v>
      </x:c>
      <x:c r="O86" s="59" t="n">
        <x:f>IF(D86="Dépense",J86,0)</x:f>
        <x:v>0</x:v>
      </x:c>
      <x:c r="P86" s="28"/>
    </x:row>
    <x:row r="87">
      <x:c r="A87" s="58"/>
      <x:c r="B87" s="28" t="str">
        <x:f>IF(A87="","",MONTH(A87))</x:f>
      </x:c>
      <x:c r="C87" s="28" t="str">
        <x:f>IF(A87="","",TEXT(A87,"mmmm"))</x:f>
      </x:c>
      <x:c r="D87" s="28"/>
      <x:c r="E87" s="28"/>
      <x:c r="F87" s="28"/>
      <x:c r="G87" s="28"/>
      <x:c r="H87" s="28"/>
      <x:c r="I87" s="28"/>
      <x:c r="J87" s="59"/>
      <x:c r="K87" s="59" t="str">
        <x:f>IF(J87="","",IF('Paramètres'!$B$7="Oui",J87*'Paramètres'!$F$7,0))</x:f>
      </x:c>
      <x:c r="L87" s="59" t="str">
        <x:f>IF(J87="","",J87+K87)</x:f>
      </x:c>
      <x:c r="M87" s="59" t="n">
        <x:f>IF(AND(D87="Revenu",E87="Prestation de services"),J87,0)</x:f>
        <x:v>0</x:v>
      </x:c>
      <x:c r="N87" s="59" t="n">
        <x:f>IF(AND(D87="Revenu",E87="Vente marchandises"),J87,0)</x:f>
        <x:v>0</x:v>
      </x:c>
      <x:c r="O87" s="59" t="n">
        <x:f>IF(D87="Dépense",J87,0)</x:f>
        <x:v>0</x:v>
      </x:c>
      <x:c r="P87" s="28"/>
    </x:row>
    <x:row r="88">
      <x:c r="A88" s="58"/>
      <x:c r="B88" s="28" t="str">
        <x:f>IF(A88="","",MONTH(A88))</x:f>
      </x:c>
      <x:c r="C88" s="28" t="str">
        <x:f>IF(A88="","",TEXT(A88,"mmmm"))</x:f>
      </x:c>
      <x:c r="D88" s="28"/>
      <x:c r="E88" s="28"/>
      <x:c r="F88" s="28"/>
      <x:c r="G88" s="28"/>
      <x:c r="H88" s="28"/>
      <x:c r="I88" s="28"/>
      <x:c r="J88" s="59"/>
      <x:c r="K88" s="59" t="str">
        <x:f>IF(J88="","",IF('Paramètres'!$B$7="Oui",J88*'Paramètres'!$F$7,0))</x:f>
      </x:c>
      <x:c r="L88" s="59" t="str">
        <x:f>IF(J88="","",J88+K88)</x:f>
      </x:c>
      <x:c r="M88" s="59" t="n">
        <x:f>IF(AND(D88="Revenu",E88="Prestation de services"),J88,0)</x:f>
        <x:v>0</x:v>
      </x:c>
      <x:c r="N88" s="59" t="n">
        <x:f>IF(AND(D88="Revenu",E88="Vente marchandises"),J88,0)</x:f>
        <x:v>0</x:v>
      </x:c>
      <x:c r="O88" s="59" t="n">
        <x:f>IF(D88="Dépense",J88,0)</x:f>
        <x:v>0</x:v>
      </x:c>
      <x:c r="P88" s="28"/>
    </x:row>
    <x:row r="89">
      <x:c r="A89" s="58"/>
      <x:c r="B89" s="28" t="str">
        <x:f>IF(A89="","",MONTH(A89))</x:f>
      </x:c>
      <x:c r="C89" s="28" t="str">
        <x:f>IF(A89="","",TEXT(A89,"mmmm"))</x:f>
      </x:c>
      <x:c r="D89" s="28"/>
      <x:c r="E89" s="28"/>
      <x:c r="F89" s="28"/>
      <x:c r="G89" s="28"/>
      <x:c r="H89" s="28"/>
      <x:c r="I89" s="28"/>
      <x:c r="J89" s="59"/>
      <x:c r="K89" s="59" t="str">
        <x:f>IF(J89="","",IF('Paramètres'!$B$7="Oui",J89*'Paramètres'!$F$7,0))</x:f>
      </x:c>
      <x:c r="L89" s="59" t="str">
        <x:f>IF(J89="","",J89+K89)</x:f>
      </x:c>
      <x:c r="M89" s="59" t="n">
        <x:f>IF(AND(D89="Revenu",E89="Prestation de services"),J89,0)</x:f>
        <x:v>0</x:v>
      </x:c>
      <x:c r="N89" s="59" t="n">
        <x:f>IF(AND(D89="Revenu",E89="Vente marchandises"),J89,0)</x:f>
        <x:v>0</x:v>
      </x:c>
      <x:c r="O89" s="59" t="n">
        <x:f>IF(D89="Dépense",J89,0)</x:f>
        <x:v>0</x:v>
      </x:c>
      <x:c r="P89" s="28"/>
    </x:row>
    <x:row r="90">
      <x:c r="A90" s="58"/>
      <x:c r="B90" s="28" t="str">
        <x:f>IF(A90="","",MONTH(A90))</x:f>
      </x:c>
      <x:c r="C90" s="28" t="str">
        <x:f>IF(A90="","",TEXT(A90,"mmmm"))</x:f>
      </x:c>
      <x:c r="D90" s="28"/>
      <x:c r="E90" s="28"/>
      <x:c r="F90" s="28"/>
      <x:c r="G90" s="28"/>
      <x:c r="H90" s="28"/>
      <x:c r="I90" s="28"/>
      <x:c r="J90" s="59"/>
      <x:c r="K90" s="59" t="str">
        <x:f>IF(J90="","",IF('Paramètres'!$B$7="Oui",J90*'Paramètres'!$F$7,0))</x:f>
      </x:c>
      <x:c r="L90" s="59" t="str">
        <x:f>IF(J90="","",J90+K90)</x:f>
      </x:c>
      <x:c r="M90" s="59" t="n">
        <x:f>IF(AND(D90="Revenu",E90="Prestation de services"),J90,0)</x:f>
        <x:v>0</x:v>
      </x:c>
      <x:c r="N90" s="59" t="n">
        <x:f>IF(AND(D90="Revenu",E90="Vente marchandises"),J90,0)</x:f>
        <x:v>0</x:v>
      </x:c>
      <x:c r="O90" s="59" t="n">
        <x:f>IF(D90="Dépense",J90,0)</x:f>
        <x:v>0</x:v>
      </x:c>
      <x:c r="P90" s="28"/>
    </x:row>
    <x:row r="91">
      <x:c r="A91" s="58"/>
      <x:c r="B91" s="28" t="str">
        <x:f>IF(A91="","",MONTH(A91))</x:f>
      </x:c>
      <x:c r="C91" s="28" t="str">
        <x:f>IF(A91="","",TEXT(A91,"mmmm"))</x:f>
      </x:c>
      <x:c r="D91" s="28"/>
      <x:c r="E91" s="28"/>
      <x:c r="F91" s="28"/>
      <x:c r="G91" s="28"/>
      <x:c r="H91" s="28"/>
      <x:c r="I91" s="28"/>
      <x:c r="J91" s="59"/>
      <x:c r="K91" s="59" t="str">
        <x:f>IF(J91="","",IF('Paramètres'!$B$7="Oui",J91*'Paramètres'!$F$7,0))</x:f>
      </x:c>
      <x:c r="L91" s="59" t="str">
        <x:f>IF(J91="","",J91+K91)</x:f>
      </x:c>
      <x:c r="M91" s="59" t="n">
        <x:f>IF(AND(D91="Revenu",E91="Prestation de services"),J91,0)</x:f>
        <x:v>0</x:v>
      </x:c>
      <x:c r="N91" s="59" t="n">
        <x:f>IF(AND(D91="Revenu",E91="Vente marchandises"),J91,0)</x:f>
        <x:v>0</x:v>
      </x:c>
      <x:c r="O91" s="59" t="n">
        <x:f>IF(D91="Dépense",J91,0)</x:f>
        <x:v>0</x:v>
      </x:c>
      <x:c r="P91" s="28"/>
    </x:row>
    <x:row r="92">
      <x:c r="A92" s="58"/>
      <x:c r="B92" s="28" t="str">
        <x:f>IF(A92="","",MONTH(A92))</x:f>
      </x:c>
      <x:c r="C92" s="28" t="str">
        <x:f>IF(A92="","",TEXT(A92,"mmmm"))</x:f>
      </x:c>
      <x:c r="D92" s="28"/>
      <x:c r="E92" s="28"/>
      <x:c r="F92" s="28"/>
      <x:c r="G92" s="28"/>
      <x:c r="H92" s="28"/>
      <x:c r="I92" s="28"/>
      <x:c r="J92" s="59"/>
      <x:c r="K92" s="59" t="str">
        <x:f>IF(J92="","",IF('Paramètres'!$B$7="Oui",J92*'Paramètres'!$F$7,0))</x:f>
      </x:c>
      <x:c r="L92" s="59" t="str">
        <x:f>IF(J92="","",J92+K92)</x:f>
      </x:c>
      <x:c r="M92" s="59" t="n">
        <x:f>IF(AND(D92="Revenu",E92="Prestation de services"),J92,0)</x:f>
        <x:v>0</x:v>
      </x:c>
      <x:c r="N92" s="59" t="n">
        <x:f>IF(AND(D92="Revenu",E92="Vente marchandises"),J92,0)</x:f>
        <x:v>0</x:v>
      </x:c>
      <x:c r="O92" s="59" t="n">
        <x:f>IF(D92="Dépense",J92,0)</x:f>
        <x:v>0</x:v>
      </x:c>
      <x:c r="P92" s="28"/>
    </x:row>
    <x:row r="93">
      <x:c r="A93" s="58"/>
      <x:c r="B93" s="28" t="str">
        <x:f>IF(A93="","",MONTH(A93))</x:f>
      </x:c>
      <x:c r="C93" s="28" t="str">
        <x:f>IF(A93="","",TEXT(A93,"mmmm"))</x:f>
      </x:c>
      <x:c r="D93" s="28"/>
      <x:c r="E93" s="28"/>
      <x:c r="F93" s="28"/>
      <x:c r="G93" s="28"/>
      <x:c r="H93" s="28"/>
      <x:c r="I93" s="28"/>
      <x:c r="J93" s="59"/>
      <x:c r="K93" s="59" t="str">
        <x:f>IF(J93="","",IF('Paramètres'!$B$7="Oui",J93*'Paramètres'!$F$7,0))</x:f>
      </x:c>
      <x:c r="L93" s="59" t="str">
        <x:f>IF(J93="","",J93+K93)</x:f>
      </x:c>
      <x:c r="M93" s="59" t="n">
        <x:f>IF(AND(D93="Revenu",E93="Prestation de services"),J93,0)</x:f>
        <x:v>0</x:v>
      </x:c>
      <x:c r="N93" s="59" t="n">
        <x:f>IF(AND(D93="Revenu",E93="Vente marchandises"),J93,0)</x:f>
        <x:v>0</x:v>
      </x:c>
      <x:c r="O93" s="59" t="n">
        <x:f>IF(D93="Dépense",J93,0)</x:f>
        <x:v>0</x:v>
      </x:c>
      <x:c r="P93" s="28"/>
    </x:row>
    <x:row r="94">
      <x:c r="A94" s="58"/>
      <x:c r="B94" s="28" t="str">
        <x:f>IF(A94="","",MONTH(A94))</x:f>
      </x:c>
      <x:c r="C94" s="28" t="str">
        <x:f>IF(A94="","",TEXT(A94,"mmmm"))</x:f>
      </x:c>
      <x:c r="D94" s="28"/>
      <x:c r="E94" s="28"/>
      <x:c r="F94" s="28"/>
      <x:c r="G94" s="28"/>
      <x:c r="H94" s="28"/>
      <x:c r="I94" s="28"/>
      <x:c r="J94" s="59"/>
      <x:c r="K94" s="59" t="str">
        <x:f>IF(J94="","",IF('Paramètres'!$B$7="Oui",J94*'Paramètres'!$F$7,0))</x:f>
      </x:c>
      <x:c r="L94" s="59" t="str">
        <x:f>IF(J94="","",J94+K94)</x:f>
      </x:c>
      <x:c r="M94" s="59" t="n">
        <x:f>IF(AND(D94="Revenu",E94="Prestation de services"),J94,0)</x:f>
        <x:v>0</x:v>
      </x:c>
      <x:c r="N94" s="59" t="n">
        <x:f>IF(AND(D94="Revenu",E94="Vente marchandises"),J94,0)</x:f>
        <x:v>0</x:v>
      </x:c>
      <x:c r="O94" s="59" t="n">
        <x:f>IF(D94="Dépense",J94,0)</x:f>
        <x:v>0</x:v>
      </x:c>
      <x:c r="P94" s="28"/>
    </x:row>
    <x:row r="95">
      <x:c r="A95" s="58"/>
      <x:c r="B95" s="28" t="str">
        <x:f>IF(A95="","",MONTH(A95))</x:f>
      </x:c>
      <x:c r="C95" s="28" t="str">
        <x:f>IF(A95="","",TEXT(A95,"mmmm"))</x:f>
      </x:c>
      <x:c r="D95" s="28"/>
      <x:c r="E95" s="28"/>
      <x:c r="F95" s="28"/>
      <x:c r="G95" s="28"/>
      <x:c r="H95" s="28"/>
      <x:c r="I95" s="28"/>
      <x:c r="J95" s="59"/>
      <x:c r="K95" s="59" t="str">
        <x:f>IF(J95="","",IF('Paramètres'!$B$7="Oui",J95*'Paramètres'!$F$7,0))</x:f>
      </x:c>
      <x:c r="L95" s="59" t="str">
        <x:f>IF(J95="","",J95+K95)</x:f>
      </x:c>
      <x:c r="M95" s="59" t="n">
        <x:f>IF(AND(D95="Revenu",E95="Prestation de services"),J95,0)</x:f>
        <x:v>0</x:v>
      </x:c>
      <x:c r="N95" s="59" t="n">
        <x:f>IF(AND(D95="Revenu",E95="Vente marchandises"),J95,0)</x:f>
        <x:v>0</x:v>
      </x:c>
      <x:c r="O95" s="59" t="n">
        <x:f>IF(D95="Dépense",J95,0)</x:f>
        <x:v>0</x:v>
      </x:c>
      <x:c r="P95" s="28"/>
    </x:row>
    <x:row r="96">
      <x:c r="A96" s="58"/>
      <x:c r="B96" s="28" t="str">
        <x:f>IF(A96="","",MONTH(A96))</x:f>
      </x:c>
      <x:c r="C96" s="28" t="str">
        <x:f>IF(A96="","",TEXT(A96,"mmmm"))</x:f>
      </x:c>
      <x:c r="D96" s="28"/>
      <x:c r="E96" s="28"/>
      <x:c r="F96" s="28"/>
      <x:c r="G96" s="28"/>
      <x:c r="H96" s="28"/>
      <x:c r="I96" s="28"/>
      <x:c r="J96" s="59"/>
      <x:c r="K96" s="59" t="str">
        <x:f>IF(J96="","",IF('Paramètres'!$B$7="Oui",J96*'Paramètres'!$F$7,0))</x:f>
      </x:c>
      <x:c r="L96" s="59" t="str">
        <x:f>IF(J96="","",J96+K96)</x:f>
      </x:c>
      <x:c r="M96" s="59" t="n">
        <x:f>IF(AND(D96="Revenu",E96="Prestation de services"),J96,0)</x:f>
        <x:v>0</x:v>
      </x:c>
      <x:c r="N96" s="59" t="n">
        <x:f>IF(AND(D96="Revenu",E96="Vente marchandises"),J96,0)</x:f>
        <x:v>0</x:v>
      </x:c>
      <x:c r="O96" s="59" t="n">
        <x:f>IF(D96="Dépense",J96,0)</x:f>
        <x:v>0</x:v>
      </x:c>
      <x:c r="P96" s="28"/>
    </x:row>
    <x:row r="97">
      <x:c r="A97" s="58"/>
      <x:c r="B97" s="28" t="str">
        <x:f>IF(A97="","",MONTH(A97))</x:f>
      </x:c>
      <x:c r="C97" s="28" t="str">
        <x:f>IF(A97="","",TEXT(A97,"mmmm"))</x:f>
      </x:c>
      <x:c r="D97" s="28"/>
      <x:c r="E97" s="28"/>
      <x:c r="F97" s="28"/>
      <x:c r="G97" s="28"/>
      <x:c r="H97" s="28"/>
      <x:c r="I97" s="28"/>
      <x:c r="J97" s="59"/>
      <x:c r="K97" s="59" t="str">
        <x:f>IF(J97="","",IF('Paramètres'!$B$7="Oui",J97*'Paramètres'!$F$7,0))</x:f>
      </x:c>
      <x:c r="L97" s="59" t="str">
        <x:f>IF(J97="","",J97+K97)</x:f>
      </x:c>
      <x:c r="M97" s="59" t="n">
        <x:f>IF(AND(D97="Revenu",E97="Prestation de services"),J97,0)</x:f>
        <x:v>0</x:v>
      </x:c>
      <x:c r="N97" s="59" t="n">
        <x:f>IF(AND(D97="Revenu",E97="Vente marchandises"),J97,0)</x:f>
        <x:v>0</x:v>
      </x:c>
      <x:c r="O97" s="59" t="n">
        <x:f>IF(D97="Dépense",J97,0)</x:f>
        <x:v>0</x:v>
      </x:c>
      <x:c r="P97" s="28"/>
    </x:row>
    <x:row r="98">
      <x:c r="A98" s="58"/>
      <x:c r="B98" s="28" t="str">
        <x:f>IF(A98="","",MONTH(A98))</x:f>
      </x:c>
      <x:c r="C98" s="28" t="str">
        <x:f>IF(A98="","",TEXT(A98,"mmmm"))</x:f>
      </x:c>
      <x:c r="D98" s="28"/>
      <x:c r="E98" s="28"/>
      <x:c r="F98" s="28"/>
      <x:c r="G98" s="28"/>
      <x:c r="H98" s="28"/>
      <x:c r="I98" s="28"/>
      <x:c r="J98" s="59"/>
      <x:c r="K98" s="59" t="str">
        <x:f>IF(J98="","",IF('Paramètres'!$B$7="Oui",J98*'Paramètres'!$F$7,0))</x:f>
      </x:c>
      <x:c r="L98" s="59" t="str">
        <x:f>IF(J98="","",J98+K98)</x:f>
      </x:c>
      <x:c r="M98" s="59" t="n">
        <x:f>IF(AND(D98="Revenu",E98="Prestation de services"),J98,0)</x:f>
        <x:v>0</x:v>
      </x:c>
      <x:c r="N98" s="59" t="n">
        <x:f>IF(AND(D98="Revenu",E98="Vente marchandises"),J98,0)</x:f>
        <x:v>0</x:v>
      </x:c>
      <x:c r="O98" s="59" t="n">
        <x:f>IF(D98="Dépense",J98,0)</x:f>
        <x:v>0</x:v>
      </x:c>
      <x:c r="P98" s="28"/>
    </x:row>
    <x:row r="99">
      <x:c r="A99" s="58"/>
      <x:c r="B99" s="28" t="str">
        <x:f>IF(A99="","",MONTH(A99))</x:f>
      </x:c>
      <x:c r="C99" s="28" t="str">
        <x:f>IF(A99="","",TEXT(A99,"mmmm"))</x:f>
      </x:c>
      <x:c r="D99" s="28"/>
      <x:c r="E99" s="28"/>
      <x:c r="F99" s="28"/>
      <x:c r="G99" s="28"/>
      <x:c r="H99" s="28"/>
      <x:c r="I99" s="28"/>
      <x:c r="J99" s="59"/>
      <x:c r="K99" s="59" t="str">
        <x:f>IF(J99="","",IF('Paramètres'!$B$7="Oui",J99*'Paramètres'!$F$7,0))</x:f>
      </x:c>
      <x:c r="L99" s="59" t="str">
        <x:f>IF(J99="","",J99+K99)</x:f>
      </x:c>
      <x:c r="M99" s="59" t="n">
        <x:f>IF(AND(D99="Revenu",E99="Prestation de services"),J99,0)</x:f>
        <x:v>0</x:v>
      </x:c>
      <x:c r="N99" s="59" t="n">
        <x:f>IF(AND(D99="Revenu",E99="Vente marchandises"),J99,0)</x:f>
        <x:v>0</x:v>
      </x:c>
      <x:c r="O99" s="59" t="n">
        <x:f>IF(D99="Dépense",J99,0)</x:f>
        <x:v>0</x:v>
      </x:c>
      <x:c r="P99" s="28"/>
    </x:row>
    <x:row r="100">
      <x:c r="A100" s="58"/>
      <x:c r="B100" s="28" t="str">
        <x:f>IF(A100="","",MONTH(A100))</x:f>
      </x:c>
      <x:c r="C100" s="28" t="str">
        <x:f>IF(A100="","",TEXT(A100,"mmmm"))</x:f>
      </x:c>
      <x:c r="D100" s="28"/>
      <x:c r="E100" s="28"/>
      <x:c r="F100" s="28"/>
      <x:c r="G100" s="28"/>
      <x:c r="H100" s="28"/>
      <x:c r="I100" s="28"/>
      <x:c r="J100" s="59"/>
      <x:c r="K100" s="59" t="str">
        <x:f>IF(J100="","",IF('Paramètres'!$B$7="Oui",J100*'Paramètres'!$F$7,0))</x:f>
      </x:c>
      <x:c r="L100" s="59" t="str">
        <x:f>IF(J100="","",J100+K100)</x:f>
      </x:c>
      <x:c r="M100" s="59" t="n">
        <x:f>IF(AND(D100="Revenu",E100="Prestation de services"),J100,0)</x:f>
        <x:v>0</x:v>
      </x:c>
      <x:c r="N100" s="59" t="n">
        <x:f>IF(AND(D100="Revenu",E100="Vente marchandises"),J100,0)</x:f>
        <x:v>0</x:v>
      </x:c>
      <x:c r="O100" s="59" t="n">
        <x:f>IF(D100="Dépense",J100,0)</x:f>
        <x:v>0</x:v>
      </x:c>
      <x:c r="P100" s="28"/>
    </x:row>
    <x:row r="101">
      <x:c r="A101" s="58"/>
      <x:c r="B101" s="28" t="str">
        <x:f>IF(A101="","",MONTH(A101))</x:f>
      </x:c>
      <x:c r="C101" s="28" t="str">
        <x:f>IF(A101="","",TEXT(A101,"mmmm"))</x:f>
      </x:c>
      <x:c r="D101" s="28"/>
      <x:c r="E101" s="28"/>
      <x:c r="F101" s="28"/>
      <x:c r="G101" s="28"/>
      <x:c r="H101" s="28"/>
      <x:c r="I101" s="28"/>
      <x:c r="J101" s="59"/>
      <x:c r="K101" s="59" t="str">
        <x:f>IF(J101="","",IF('Paramètres'!$B$7="Oui",J101*'Paramètres'!$F$7,0))</x:f>
      </x:c>
      <x:c r="L101" s="59" t="str">
        <x:f>IF(J101="","",J101+K101)</x:f>
      </x:c>
      <x:c r="M101" s="59" t="n">
        <x:f>IF(AND(D101="Revenu",E101="Prestation de services"),J101,0)</x:f>
        <x:v>0</x:v>
      </x:c>
      <x:c r="N101" s="59" t="n">
        <x:f>IF(AND(D101="Revenu",E101="Vente marchandises"),J101,0)</x:f>
        <x:v>0</x:v>
      </x:c>
      <x:c r="O101" s="59" t="n">
        <x:f>IF(D101="Dépense",J101,0)</x:f>
        <x:v>0</x:v>
      </x:c>
      <x:c r="P101" s="28"/>
    </x:row>
    <x:row r="102">
      <x:c r="A102" s="58"/>
      <x:c r="B102" s="28" t="str">
        <x:f>IF(A102="","",MONTH(A102))</x:f>
      </x:c>
      <x:c r="C102" s="28" t="str">
        <x:f>IF(A102="","",TEXT(A102,"mmmm"))</x:f>
      </x:c>
      <x:c r="D102" s="28"/>
      <x:c r="E102" s="28"/>
      <x:c r="F102" s="28"/>
      <x:c r="G102" s="28"/>
      <x:c r="H102" s="28"/>
      <x:c r="I102" s="28"/>
      <x:c r="J102" s="59"/>
      <x:c r="K102" s="59" t="str">
        <x:f>IF(J102="","",IF('Paramètres'!$B$7="Oui",J102*'Paramètres'!$F$7,0))</x:f>
      </x:c>
      <x:c r="L102" s="59" t="str">
        <x:f>IF(J102="","",J102+K102)</x:f>
      </x:c>
      <x:c r="M102" s="59" t="n">
        <x:f>IF(AND(D102="Revenu",E102="Prestation de services"),J102,0)</x:f>
        <x:v>0</x:v>
      </x:c>
      <x:c r="N102" s="59" t="n">
        <x:f>IF(AND(D102="Revenu",E102="Vente marchandises"),J102,0)</x:f>
        <x:v>0</x:v>
      </x:c>
      <x:c r="O102" s="59" t="n">
        <x:f>IF(D102="Dépense",J102,0)</x:f>
        <x:v>0</x:v>
      </x:c>
      <x:c r="P102" s="28"/>
    </x:row>
    <x:row r="103">
      <x:c r="A103" s="58"/>
      <x:c r="B103" s="28" t="str">
        <x:f>IF(A103="","",MONTH(A103))</x:f>
      </x:c>
      <x:c r="C103" s="28" t="str">
        <x:f>IF(A103="","",TEXT(A103,"mmmm"))</x:f>
      </x:c>
      <x:c r="D103" s="28"/>
      <x:c r="E103" s="28"/>
      <x:c r="F103" s="28"/>
      <x:c r="G103" s="28"/>
      <x:c r="H103" s="28"/>
      <x:c r="I103" s="28"/>
      <x:c r="J103" s="59"/>
      <x:c r="K103" s="59" t="str">
        <x:f>IF(J103="","",IF('Paramètres'!$B$7="Oui",J103*'Paramètres'!$F$7,0))</x:f>
      </x:c>
      <x:c r="L103" s="59" t="str">
        <x:f>IF(J103="","",J103+K103)</x:f>
      </x:c>
      <x:c r="M103" s="59" t="n">
        <x:f>IF(AND(D103="Revenu",E103="Prestation de services"),J103,0)</x:f>
        <x:v>0</x:v>
      </x:c>
      <x:c r="N103" s="59" t="n">
        <x:f>IF(AND(D103="Revenu",E103="Vente marchandises"),J103,0)</x:f>
        <x:v>0</x:v>
      </x:c>
      <x:c r="O103" s="59" t="n">
        <x:f>IF(D103="Dépense",J103,0)</x:f>
        <x:v>0</x:v>
      </x:c>
      <x:c r="P103" s="28"/>
    </x:row>
    <x:row r="104">
      <x:c r="A104" s="58"/>
      <x:c r="B104" s="28" t="str">
        <x:f>IF(A104="","",MONTH(A104))</x:f>
      </x:c>
      <x:c r="C104" s="28" t="str">
        <x:f>IF(A104="","",TEXT(A104,"mmmm"))</x:f>
      </x:c>
      <x:c r="D104" s="28"/>
      <x:c r="E104" s="28"/>
      <x:c r="F104" s="28"/>
      <x:c r="G104" s="28"/>
      <x:c r="H104" s="28"/>
      <x:c r="I104" s="28"/>
      <x:c r="J104" s="59"/>
      <x:c r="K104" s="59" t="str">
        <x:f>IF(J104="","",IF('Paramètres'!$B$7="Oui",J104*'Paramètres'!$F$7,0))</x:f>
      </x:c>
      <x:c r="L104" s="59" t="str">
        <x:f>IF(J104="","",J104+K104)</x:f>
      </x:c>
      <x:c r="M104" s="59" t="n">
        <x:f>IF(AND(D104="Revenu",E104="Prestation de services"),J104,0)</x:f>
        <x:v>0</x:v>
      </x:c>
      <x:c r="N104" s="59" t="n">
        <x:f>IF(AND(D104="Revenu",E104="Vente marchandises"),J104,0)</x:f>
        <x:v>0</x:v>
      </x:c>
      <x:c r="O104" s="59" t="n">
        <x:f>IF(D104="Dépense",J104,0)</x:f>
        <x:v>0</x:v>
      </x:c>
      <x:c r="P104" s="28"/>
    </x:row>
    <x:row r="105">
      <x:c r="A105" s="58"/>
      <x:c r="B105" s="28" t="str">
        <x:f>IF(A105="","",MONTH(A105))</x:f>
      </x:c>
      <x:c r="C105" s="28" t="str">
        <x:f>IF(A105="","",TEXT(A105,"mmmm"))</x:f>
      </x:c>
      <x:c r="D105" s="28"/>
      <x:c r="E105" s="28"/>
      <x:c r="F105" s="28"/>
      <x:c r="G105" s="28"/>
      <x:c r="H105" s="28"/>
      <x:c r="I105" s="28"/>
      <x:c r="J105" s="59"/>
      <x:c r="K105" s="59" t="str">
        <x:f>IF(J105="","",IF('Paramètres'!$B$7="Oui",J105*'Paramètres'!$F$7,0))</x:f>
      </x:c>
      <x:c r="L105" s="59" t="str">
        <x:f>IF(J105="","",J105+K105)</x:f>
      </x:c>
      <x:c r="M105" s="59" t="n">
        <x:f>IF(AND(D105="Revenu",E105="Prestation de services"),J105,0)</x:f>
        <x:v>0</x:v>
      </x:c>
      <x:c r="N105" s="59" t="n">
        <x:f>IF(AND(D105="Revenu",E105="Vente marchandises"),J105,0)</x:f>
        <x:v>0</x:v>
      </x:c>
      <x:c r="O105" s="59" t="n">
        <x:f>IF(D105="Dépense",J105,0)</x:f>
        <x:v>0</x:v>
      </x:c>
      <x:c r="P105" s="28"/>
    </x:row>
    <x:row r="106">
      <x:c r="A106" s="58"/>
      <x:c r="B106" s="28" t="str">
        <x:f>IF(A106="","",MONTH(A106))</x:f>
      </x:c>
      <x:c r="C106" s="28" t="str">
        <x:f>IF(A106="","",TEXT(A106,"mmmm"))</x:f>
      </x:c>
      <x:c r="D106" s="28"/>
      <x:c r="E106" s="28"/>
      <x:c r="F106" s="28"/>
      <x:c r="G106" s="28"/>
      <x:c r="H106" s="28"/>
      <x:c r="I106" s="28"/>
      <x:c r="J106" s="59"/>
      <x:c r="K106" s="59" t="str">
        <x:f>IF(J106="","",IF('Paramètres'!$B$7="Oui",J106*'Paramètres'!$F$7,0))</x:f>
      </x:c>
      <x:c r="L106" s="59" t="str">
        <x:f>IF(J106="","",J106+K106)</x:f>
      </x:c>
      <x:c r="M106" s="59" t="n">
        <x:f>IF(AND(D106="Revenu",E106="Prestation de services"),J106,0)</x:f>
        <x:v>0</x:v>
      </x:c>
      <x:c r="N106" s="59" t="n">
        <x:f>IF(AND(D106="Revenu",E106="Vente marchandises"),J106,0)</x:f>
        <x:v>0</x:v>
      </x:c>
      <x:c r="O106" s="59" t="n">
        <x:f>IF(D106="Dépense",J106,0)</x:f>
        <x:v>0</x:v>
      </x:c>
      <x:c r="P106" s="28"/>
    </x:row>
    <x:row r="107">
      <x:c r="A107" s="58"/>
      <x:c r="B107" s="28" t="str">
        <x:f>IF(A107="","",MONTH(A107))</x:f>
      </x:c>
      <x:c r="C107" s="28" t="str">
        <x:f>IF(A107="","",TEXT(A107,"mmmm"))</x:f>
      </x:c>
      <x:c r="D107" s="28"/>
      <x:c r="E107" s="28"/>
      <x:c r="F107" s="28"/>
      <x:c r="G107" s="28"/>
      <x:c r="H107" s="28"/>
      <x:c r="I107" s="28"/>
      <x:c r="J107" s="59"/>
      <x:c r="K107" s="59" t="str">
        <x:f>IF(J107="","",IF('Paramètres'!$B$7="Oui",J107*'Paramètres'!$F$7,0))</x:f>
      </x:c>
      <x:c r="L107" s="59" t="str">
        <x:f>IF(J107="","",J107+K107)</x:f>
      </x:c>
      <x:c r="M107" s="59" t="n">
        <x:f>IF(AND(D107="Revenu",E107="Prestation de services"),J107,0)</x:f>
        <x:v>0</x:v>
      </x:c>
      <x:c r="N107" s="59" t="n">
        <x:f>IF(AND(D107="Revenu",E107="Vente marchandises"),J107,0)</x:f>
        <x:v>0</x:v>
      </x:c>
      <x:c r="O107" s="59" t="n">
        <x:f>IF(D107="Dépense",J107,0)</x:f>
        <x:v>0</x:v>
      </x:c>
      <x:c r="P107" s="28"/>
    </x:row>
    <x:row r="108">
      <x:c r="A108" s="58"/>
      <x:c r="B108" s="28" t="str">
        <x:f>IF(A108="","",MONTH(A108))</x:f>
      </x:c>
      <x:c r="C108" s="28" t="str">
        <x:f>IF(A108="","",TEXT(A108,"mmmm"))</x:f>
      </x:c>
      <x:c r="D108" s="28"/>
      <x:c r="E108" s="28"/>
      <x:c r="F108" s="28"/>
      <x:c r="G108" s="28"/>
      <x:c r="H108" s="28"/>
      <x:c r="I108" s="28"/>
      <x:c r="J108" s="59"/>
      <x:c r="K108" s="59" t="str">
        <x:f>IF(J108="","",IF('Paramètres'!$B$7="Oui",J108*'Paramètres'!$F$7,0))</x:f>
      </x:c>
      <x:c r="L108" s="59" t="str">
        <x:f>IF(J108="","",J108+K108)</x:f>
      </x:c>
      <x:c r="M108" s="59" t="n">
        <x:f>IF(AND(D108="Revenu",E108="Prestation de services"),J108,0)</x:f>
        <x:v>0</x:v>
      </x:c>
      <x:c r="N108" s="59" t="n">
        <x:f>IF(AND(D108="Revenu",E108="Vente marchandises"),J108,0)</x:f>
        <x:v>0</x:v>
      </x:c>
      <x:c r="O108" s="59" t="n">
        <x:f>IF(D108="Dépense",J108,0)</x:f>
        <x:v>0</x:v>
      </x:c>
      <x:c r="P108" s="28"/>
    </x:row>
    <x:row r="109">
      <x:c r="A109" s="58"/>
      <x:c r="B109" s="28" t="str">
        <x:f>IF(A109="","",MONTH(A109))</x:f>
      </x:c>
      <x:c r="C109" s="28" t="str">
        <x:f>IF(A109="","",TEXT(A109,"mmmm"))</x:f>
      </x:c>
      <x:c r="D109" s="28"/>
      <x:c r="E109" s="28"/>
      <x:c r="F109" s="28"/>
      <x:c r="G109" s="28"/>
      <x:c r="H109" s="28"/>
      <x:c r="I109" s="28"/>
      <x:c r="J109" s="59"/>
      <x:c r="K109" s="59" t="str">
        <x:f>IF(J109="","",IF('Paramètres'!$B$7="Oui",J109*'Paramètres'!$F$7,0))</x:f>
      </x:c>
      <x:c r="L109" s="59" t="str">
        <x:f>IF(J109="","",J109+K109)</x:f>
      </x:c>
      <x:c r="M109" s="59" t="n">
        <x:f>IF(AND(D109="Revenu",E109="Prestation de services"),J109,0)</x:f>
        <x:v>0</x:v>
      </x:c>
      <x:c r="N109" s="59" t="n">
        <x:f>IF(AND(D109="Revenu",E109="Vente marchandises"),J109,0)</x:f>
        <x:v>0</x:v>
      </x:c>
      <x:c r="O109" s="59" t="n">
        <x:f>IF(D109="Dépense",J109,0)</x:f>
        <x:v>0</x:v>
      </x:c>
      <x:c r="P109" s="28"/>
    </x:row>
    <x:row r="110">
      <x:c r="A110" s="58"/>
      <x:c r="B110" s="28" t="str">
        <x:f>IF(A110="","",MONTH(A110))</x:f>
      </x:c>
      <x:c r="C110" s="28" t="str">
        <x:f>IF(A110="","",TEXT(A110,"mmmm"))</x:f>
      </x:c>
      <x:c r="D110" s="28"/>
      <x:c r="E110" s="28"/>
      <x:c r="F110" s="28"/>
      <x:c r="G110" s="28"/>
      <x:c r="H110" s="28"/>
      <x:c r="I110" s="28"/>
      <x:c r="J110" s="59"/>
      <x:c r="K110" s="59" t="str">
        <x:f>IF(J110="","",IF('Paramètres'!$B$7="Oui",J110*'Paramètres'!$F$7,0))</x:f>
      </x:c>
      <x:c r="L110" s="59" t="str">
        <x:f>IF(J110="","",J110+K110)</x:f>
      </x:c>
      <x:c r="M110" s="59" t="n">
        <x:f>IF(AND(D110="Revenu",E110="Prestation de services"),J110,0)</x:f>
        <x:v>0</x:v>
      </x:c>
      <x:c r="N110" s="59" t="n">
        <x:f>IF(AND(D110="Revenu",E110="Vente marchandises"),J110,0)</x:f>
        <x:v>0</x:v>
      </x:c>
      <x:c r="O110" s="59" t="n">
        <x:f>IF(D110="Dépense",J110,0)</x:f>
        <x:v>0</x:v>
      </x:c>
      <x:c r="P110" s="28"/>
    </x:row>
    <x:row r="111">
      <x:c r="A111" s="58"/>
      <x:c r="B111" s="28" t="str">
        <x:f>IF(A111="","",MONTH(A111))</x:f>
      </x:c>
      <x:c r="C111" s="28" t="str">
        <x:f>IF(A111="","",TEXT(A111,"mmmm"))</x:f>
      </x:c>
      <x:c r="D111" s="28"/>
      <x:c r="E111" s="28"/>
      <x:c r="F111" s="28"/>
      <x:c r="G111" s="28"/>
      <x:c r="H111" s="28"/>
      <x:c r="I111" s="28"/>
      <x:c r="J111" s="59"/>
      <x:c r="K111" s="59" t="str">
        <x:f>IF(J111="","",IF('Paramètres'!$B$7="Oui",J111*'Paramètres'!$F$7,0))</x:f>
      </x:c>
      <x:c r="L111" s="59" t="str">
        <x:f>IF(J111="","",J111+K111)</x:f>
      </x:c>
      <x:c r="M111" s="59" t="n">
        <x:f>IF(AND(D111="Revenu",E111="Prestation de services"),J111,0)</x:f>
        <x:v>0</x:v>
      </x:c>
      <x:c r="N111" s="59" t="n">
        <x:f>IF(AND(D111="Revenu",E111="Vente marchandises"),J111,0)</x:f>
        <x:v>0</x:v>
      </x:c>
      <x:c r="O111" s="59" t="n">
        <x:f>IF(D111="Dépense",J111,0)</x:f>
        <x:v>0</x:v>
      </x:c>
      <x:c r="P111" s="28"/>
    </x:row>
    <x:row r="112">
      <x:c r="A112" s="58"/>
      <x:c r="B112" s="28" t="str">
        <x:f>IF(A112="","",MONTH(A112))</x:f>
      </x:c>
      <x:c r="C112" s="28" t="str">
        <x:f>IF(A112="","",TEXT(A112,"mmmm"))</x:f>
      </x:c>
      <x:c r="D112" s="28"/>
      <x:c r="E112" s="28"/>
      <x:c r="F112" s="28"/>
      <x:c r="G112" s="28"/>
      <x:c r="H112" s="28"/>
      <x:c r="I112" s="28"/>
      <x:c r="J112" s="59"/>
      <x:c r="K112" s="59" t="str">
        <x:f>IF(J112="","",IF('Paramètres'!$B$7="Oui",J112*'Paramètres'!$F$7,0))</x:f>
      </x:c>
      <x:c r="L112" s="59" t="str">
        <x:f>IF(J112="","",J112+K112)</x:f>
      </x:c>
      <x:c r="M112" s="59" t="n">
        <x:f>IF(AND(D112="Revenu",E112="Prestation de services"),J112,0)</x:f>
        <x:v>0</x:v>
      </x:c>
      <x:c r="N112" s="59" t="n">
        <x:f>IF(AND(D112="Revenu",E112="Vente marchandises"),J112,0)</x:f>
        <x:v>0</x:v>
      </x:c>
      <x:c r="O112" s="59" t="n">
        <x:f>IF(D112="Dépense",J112,0)</x:f>
        <x:v>0</x:v>
      </x:c>
      <x:c r="P112" s="28"/>
    </x:row>
    <x:row r="113">
      <x:c r="A113" s="58"/>
      <x:c r="B113" s="28" t="str">
        <x:f>IF(A113="","",MONTH(A113))</x:f>
      </x:c>
      <x:c r="C113" s="28" t="str">
        <x:f>IF(A113="","",TEXT(A113,"mmmm"))</x:f>
      </x:c>
      <x:c r="D113" s="28"/>
      <x:c r="E113" s="28"/>
      <x:c r="F113" s="28"/>
      <x:c r="G113" s="28"/>
      <x:c r="H113" s="28"/>
      <x:c r="I113" s="28"/>
      <x:c r="J113" s="59"/>
      <x:c r="K113" s="59" t="str">
        <x:f>IF(J113="","",IF('Paramètres'!$B$7="Oui",J113*'Paramètres'!$F$7,0))</x:f>
      </x:c>
      <x:c r="L113" s="59" t="str">
        <x:f>IF(J113="","",J113+K113)</x:f>
      </x:c>
      <x:c r="M113" s="59" t="n">
        <x:f>IF(AND(D113="Revenu",E113="Prestation de services"),J113,0)</x:f>
        <x:v>0</x:v>
      </x:c>
      <x:c r="N113" s="59" t="n">
        <x:f>IF(AND(D113="Revenu",E113="Vente marchandises"),J113,0)</x:f>
        <x:v>0</x:v>
      </x:c>
      <x:c r="O113" s="59" t="n">
        <x:f>IF(D113="Dépense",J113,0)</x:f>
        <x:v>0</x:v>
      </x:c>
      <x:c r="P113" s="28"/>
    </x:row>
    <x:row r="114">
      <x:c r="A114" s="58"/>
      <x:c r="B114" s="28" t="str">
        <x:f>IF(A114="","",MONTH(A114))</x:f>
      </x:c>
      <x:c r="C114" s="28" t="str">
        <x:f>IF(A114="","",TEXT(A114,"mmmm"))</x:f>
      </x:c>
      <x:c r="D114" s="28"/>
      <x:c r="E114" s="28"/>
      <x:c r="F114" s="28"/>
      <x:c r="G114" s="28"/>
      <x:c r="H114" s="28"/>
      <x:c r="I114" s="28"/>
      <x:c r="J114" s="59"/>
      <x:c r="K114" s="59" t="str">
        <x:f>IF(J114="","",IF('Paramètres'!$B$7="Oui",J114*'Paramètres'!$F$7,0))</x:f>
      </x:c>
      <x:c r="L114" s="59" t="str">
        <x:f>IF(J114="","",J114+K114)</x:f>
      </x:c>
      <x:c r="M114" s="59" t="n">
        <x:f>IF(AND(D114="Revenu",E114="Prestation de services"),J114,0)</x:f>
        <x:v>0</x:v>
      </x:c>
      <x:c r="N114" s="59" t="n">
        <x:f>IF(AND(D114="Revenu",E114="Vente marchandises"),J114,0)</x:f>
        <x:v>0</x:v>
      </x:c>
      <x:c r="O114" s="59" t="n">
        <x:f>IF(D114="Dépense",J114,0)</x:f>
        <x:v>0</x:v>
      </x:c>
      <x:c r="P114" s="28"/>
    </x:row>
    <x:row r="115">
      <x:c r="A115" s="58"/>
      <x:c r="B115" s="28" t="str">
        <x:f>IF(A115="","",MONTH(A115))</x:f>
      </x:c>
      <x:c r="C115" s="28" t="str">
        <x:f>IF(A115="","",TEXT(A115,"mmmm"))</x:f>
      </x:c>
      <x:c r="D115" s="28"/>
      <x:c r="E115" s="28"/>
      <x:c r="F115" s="28"/>
      <x:c r="G115" s="28"/>
      <x:c r="H115" s="28"/>
      <x:c r="I115" s="28"/>
      <x:c r="J115" s="59"/>
      <x:c r="K115" s="59" t="str">
        <x:f>IF(J115="","",IF('Paramètres'!$B$7="Oui",J115*'Paramètres'!$F$7,0))</x:f>
      </x:c>
      <x:c r="L115" s="59" t="str">
        <x:f>IF(J115="","",J115+K115)</x:f>
      </x:c>
      <x:c r="M115" s="59" t="n">
        <x:f>IF(AND(D115="Revenu",E115="Prestation de services"),J115,0)</x:f>
        <x:v>0</x:v>
      </x:c>
      <x:c r="N115" s="59" t="n">
        <x:f>IF(AND(D115="Revenu",E115="Vente marchandises"),J115,0)</x:f>
        <x:v>0</x:v>
      </x:c>
      <x:c r="O115" s="59" t="n">
        <x:f>IF(D115="Dépense",J115,0)</x:f>
        <x:v>0</x:v>
      </x:c>
      <x:c r="P115" s="28"/>
    </x:row>
    <x:row r="116">
      <x:c r="A116" s="58"/>
      <x:c r="B116" s="28" t="str">
        <x:f>IF(A116="","",MONTH(A116))</x:f>
      </x:c>
      <x:c r="C116" s="28" t="str">
        <x:f>IF(A116="","",TEXT(A116,"mmmm"))</x:f>
      </x:c>
      <x:c r="D116" s="28"/>
      <x:c r="E116" s="28"/>
      <x:c r="F116" s="28"/>
      <x:c r="G116" s="28"/>
      <x:c r="H116" s="28"/>
      <x:c r="I116" s="28"/>
      <x:c r="J116" s="59"/>
      <x:c r="K116" s="59" t="str">
        <x:f>IF(J116="","",IF('Paramètres'!$B$7="Oui",J116*'Paramètres'!$F$7,0))</x:f>
      </x:c>
      <x:c r="L116" s="59" t="str">
        <x:f>IF(J116="","",J116+K116)</x:f>
      </x:c>
      <x:c r="M116" s="59" t="n">
        <x:f>IF(AND(D116="Revenu",E116="Prestation de services"),J116,0)</x:f>
        <x:v>0</x:v>
      </x:c>
      <x:c r="N116" s="59" t="n">
        <x:f>IF(AND(D116="Revenu",E116="Vente marchandises"),J116,0)</x:f>
        <x:v>0</x:v>
      </x:c>
      <x:c r="O116" s="59" t="n">
        <x:f>IF(D116="Dépense",J116,0)</x:f>
        <x:v>0</x:v>
      </x:c>
      <x:c r="P116" s="28"/>
    </x:row>
    <x:row r="117">
      <x:c r="A117" s="58"/>
      <x:c r="B117" s="28" t="str">
        <x:f>IF(A117="","",MONTH(A117))</x:f>
      </x:c>
      <x:c r="C117" s="28" t="str">
        <x:f>IF(A117="","",TEXT(A117,"mmmm"))</x:f>
      </x:c>
      <x:c r="D117" s="28"/>
      <x:c r="E117" s="28"/>
      <x:c r="F117" s="28"/>
      <x:c r="G117" s="28"/>
      <x:c r="H117" s="28"/>
      <x:c r="I117" s="28"/>
      <x:c r="J117" s="59"/>
      <x:c r="K117" s="59" t="str">
        <x:f>IF(J117="","",IF('Paramètres'!$B$7="Oui",J117*'Paramètres'!$F$7,0))</x:f>
      </x:c>
      <x:c r="L117" s="59" t="str">
        <x:f>IF(J117="","",J117+K117)</x:f>
      </x:c>
      <x:c r="M117" s="59" t="n">
        <x:f>IF(AND(D117="Revenu",E117="Prestation de services"),J117,0)</x:f>
        <x:v>0</x:v>
      </x:c>
      <x:c r="N117" s="59" t="n">
        <x:f>IF(AND(D117="Revenu",E117="Vente marchandises"),J117,0)</x:f>
        <x:v>0</x:v>
      </x:c>
      <x:c r="O117" s="59" t="n">
        <x:f>IF(D117="Dépense",J117,0)</x:f>
        <x:v>0</x:v>
      </x:c>
      <x:c r="P117" s="28"/>
    </x:row>
    <x:row r="118">
      <x:c r="A118" s="58"/>
      <x:c r="B118" s="28" t="str">
        <x:f>IF(A118="","",MONTH(A118))</x:f>
      </x:c>
      <x:c r="C118" s="28" t="str">
        <x:f>IF(A118="","",TEXT(A118,"mmmm"))</x:f>
      </x:c>
      <x:c r="D118" s="28"/>
      <x:c r="E118" s="28"/>
      <x:c r="F118" s="28"/>
      <x:c r="G118" s="28"/>
      <x:c r="H118" s="28"/>
      <x:c r="I118" s="28"/>
      <x:c r="J118" s="59"/>
      <x:c r="K118" s="59" t="str">
        <x:f>IF(J118="","",IF('Paramètres'!$B$7="Oui",J118*'Paramètres'!$F$7,0))</x:f>
      </x:c>
      <x:c r="L118" s="59" t="str">
        <x:f>IF(J118="","",J118+K118)</x:f>
      </x:c>
      <x:c r="M118" s="59" t="n">
        <x:f>IF(AND(D118="Revenu",E118="Prestation de services"),J118,0)</x:f>
        <x:v>0</x:v>
      </x:c>
      <x:c r="N118" s="59" t="n">
        <x:f>IF(AND(D118="Revenu",E118="Vente marchandises"),J118,0)</x:f>
        <x:v>0</x:v>
      </x:c>
      <x:c r="O118" s="59" t="n">
        <x:f>IF(D118="Dépense",J118,0)</x:f>
        <x:v>0</x:v>
      </x:c>
      <x:c r="P118" s="28"/>
    </x:row>
    <x:row r="119">
      <x:c r="A119" s="58"/>
      <x:c r="B119" s="28" t="str">
        <x:f>IF(A119="","",MONTH(A119))</x:f>
      </x:c>
      <x:c r="C119" s="28" t="str">
        <x:f>IF(A119="","",TEXT(A119,"mmmm"))</x:f>
      </x:c>
      <x:c r="D119" s="28"/>
      <x:c r="E119" s="28"/>
      <x:c r="F119" s="28"/>
      <x:c r="G119" s="28"/>
      <x:c r="H119" s="28"/>
      <x:c r="I119" s="28"/>
      <x:c r="J119" s="59"/>
      <x:c r="K119" s="59" t="str">
        <x:f>IF(J119="","",IF('Paramètres'!$B$7="Oui",J119*'Paramètres'!$F$7,0))</x:f>
      </x:c>
      <x:c r="L119" s="59" t="str">
        <x:f>IF(J119="","",J119+K119)</x:f>
      </x:c>
      <x:c r="M119" s="59" t="n">
        <x:f>IF(AND(D119="Revenu",E119="Prestation de services"),J119,0)</x:f>
        <x:v>0</x:v>
      </x:c>
      <x:c r="N119" s="59" t="n">
        <x:f>IF(AND(D119="Revenu",E119="Vente marchandises"),J119,0)</x:f>
        <x:v>0</x:v>
      </x:c>
      <x:c r="O119" s="59" t="n">
        <x:f>IF(D119="Dépense",J119,0)</x:f>
        <x:v>0</x:v>
      </x:c>
      <x:c r="P119" s="28"/>
    </x:row>
    <x:row r="120">
      <x:c r="A120" s="58"/>
      <x:c r="B120" s="28" t="str">
        <x:f>IF(A120="","",MONTH(A120))</x:f>
      </x:c>
      <x:c r="C120" s="28" t="str">
        <x:f>IF(A120="","",TEXT(A120,"mmmm"))</x:f>
      </x:c>
      <x:c r="D120" s="28"/>
      <x:c r="E120" s="28"/>
      <x:c r="F120" s="28"/>
      <x:c r="G120" s="28"/>
      <x:c r="H120" s="28"/>
      <x:c r="I120" s="28"/>
      <x:c r="J120" s="59"/>
      <x:c r="K120" s="59" t="str">
        <x:f>IF(J120="","",IF('Paramètres'!$B$7="Oui",J120*'Paramètres'!$F$7,0))</x:f>
      </x:c>
      <x:c r="L120" s="59" t="str">
        <x:f>IF(J120="","",J120+K120)</x:f>
      </x:c>
      <x:c r="M120" s="59" t="n">
        <x:f>IF(AND(D120="Revenu",E120="Prestation de services"),J120,0)</x:f>
        <x:v>0</x:v>
      </x:c>
      <x:c r="N120" s="59" t="n">
        <x:f>IF(AND(D120="Revenu",E120="Vente marchandises"),J120,0)</x:f>
        <x:v>0</x:v>
      </x:c>
      <x:c r="O120" s="59" t="n">
        <x:f>IF(D120="Dépense",J120,0)</x:f>
        <x:v>0</x:v>
      </x:c>
      <x:c r="P120" s="28"/>
    </x:row>
    <x:row r="121">
      <x:c r="A121" s="58"/>
      <x:c r="B121" s="28" t="str">
        <x:f>IF(A121="","",MONTH(A121))</x:f>
      </x:c>
      <x:c r="C121" s="28" t="str">
        <x:f>IF(A121="","",TEXT(A121,"mmmm"))</x:f>
      </x:c>
      <x:c r="D121" s="28"/>
      <x:c r="E121" s="28"/>
      <x:c r="F121" s="28"/>
      <x:c r="G121" s="28"/>
      <x:c r="H121" s="28"/>
      <x:c r="I121" s="28"/>
      <x:c r="J121" s="59"/>
      <x:c r="K121" s="59" t="str">
        <x:f>IF(J121="","",IF('Paramètres'!$B$7="Oui",J121*'Paramètres'!$F$7,0))</x:f>
      </x:c>
      <x:c r="L121" s="59" t="str">
        <x:f>IF(J121="","",J121+K121)</x:f>
      </x:c>
      <x:c r="M121" s="59" t="n">
        <x:f>IF(AND(D121="Revenu",E121="Prestation de services"),J121,0)</x:f>
        <x:v>0</x:v>
      </x:c>
      <x:c r="N121" s="59" t="n">
        <x:f>IF(AND(D121="Revenu",E121="Vente marchandises"),J121,0)</x:f>
        <x:v>0</x:v>
      </x:c>
      <x:c r="O121" s="59" t="n">
        <x:f>IF(D121="Dépense",J121,0)</x:f>
        <x:v>0</x:v>
      </x:c>
      <x:c r="P121" s="28"/>
    </x:row>
    <x:row r="122">
      <x:c r="A122" s="58"/>
      <x:c r="B122" s="28" t="str">
        <x:f>IF(A122="","",MONTH(A122))</x:f>
      </x:c>
      <x:c r="C122" s="28" t="str">
        <x:f>IF(A122="","",TEXT(A122,"mmmm"))</x:f>
      </x:c>
      <x:c r="D122" s="28"/>
      <x:c r="E122" s="28"/>
      <x:c r="F122" s="28"/>
      <x:c r="G122" s="28"/>
      <x:c r="H122" s="28"/>
      <x:c r="I122" s="28"/>
      <x:c r="J122" s="59"/>
      <x:c r="K122" s="59" t="str">
        <x:f>IF(J122="","",IF('Paramètres'!$B$7="Oui",J122*'Paramètres'!$F$7,0))</x:f>
      </x:c>
      <x:c r="L122" s="59" t="str">
        <x:f>IF(J122="","",J122+K122)</x:f>
      </x:c>
      <x:c r="M122" s="59" t="n">
        <x:f>IF(AND(D122="Revenu",E122="Prestation de services"),J122,0)</x:f>
        <x:v>0</x:v>
      </x:c>
      <x:c r="N122" s="59" t="n">
        <x:f>IF(AND(D122="Revenu",E122="Vente marchandises"),J122,0)</x:f>
        <x:v>0</x:v>
      </x:c>
      <x:c r="O122" s="59" t="n">
        <x:f>IF(D122="Dépense",J122,0)</x:f>
        <x:v>0</x:v>
      </x:c>
      <x:c r="P122" s="28"/>
    </x:row>
    <x:row r="123">
      <x:c r="A123" s="58"/>
      <x:c r="B123" s="28" t="str">
        <x:f>IF(A123="","",MONTH(A123))</x:f>
      </x:c>
      <x:c r="C123" s="28" t="str">
        <x:f>IF(A123="","",TEXT(A123,"mmmm"))</x:f>
      </x:c>
      <x:c r="D123" s="28"/>
      <x:c r="E123" s="28"/>
      <x:c r="F123" s="28"/>
      <x:c r="G123" s="28"/>
      <x:c r="H123" s="28"/>
      <x:c r="I123" s="28"/>
      <x:c r="J123" s="59"/>
      <x:c r="K123" s="59" t="str">
        <x:f>IF(J123="","",IF('Paramètres'!$B$7="Oui",J123*'Paramètres'!$F$7,0))</x:f>
      </x:c>
      <x:c r="L123" s="59" t="str">
        <x:f>IF(J123="","",J123+K123)</x:f>
      </x:c>
      <x:c r="M123" s="59" t="n">
        <x:f>IF(AND(D123="Revenu",E123="Prestation de services"),J123,0)</x:f>
        <x:v>0</x:v>
      </x:c>
      <x:c r="N123" s="59" t="n">
        <x:f>IF(AND(D123="Revenu",E123="Vente marchandises"),J123,0)</x:f>
        <x:v>0</x:v>
      </x:c>
      <x:c r="O123" s="59" t="n">
        <x:f>IF(D123="Dépense",J123,0)</x:f>
        <x:v>0</x:v>
      </x:c>
      <x:c r="P123" s="28"/>
    </x:row>
    <x:row r="124">
      <x:c r="A124" s="58"/>
      <x:c r="B124" s="28" t="str">
        <x:f>IF(A124="","",MONTH(A124))</x:f>
      </x:c>
      <x:c r="C124" s="28" t="str">
        <x:f>IF(A124="","",TEXT(A124,"mmmm"))</x:f>
      </x:c>
      <x:c r="D124" s="28"/>
      <x:c r="E124" s="28"/>
      <x:c r="F124" s="28"/>
      <x:c r="G124" s="28"/>
      <x:c r="H124" s="28"/>
      <x:c r="I124" s="28"/>
      <x:c r="J124" s="59"/>
      <x:c r="K124" s="59" t="str">
        <x:f>IF(J124="","",IF('Paramètres'!$B$7="Oui",J124*'Paramètres'!$F$7,0))</x:f>
      </x:c>
      <x:c r="L124" s="59" t="str">
        <x:f>IF(J124="","",J124+K124)</x:f>
      </x:c>
      <x:c r="M124" s="59" t="n">
        <x:f>IF(AND(D124="Revenu",E124="Prestation de services"),J124,0)</x:f>
        <x:v>0</x:v>
      </x:c>
      <x:c r="N124" s="59" t="n">
        <x:f>IF(AND(D124="Revenu",E124="Vente marchandises"),J124,0)</x:f>
        <x:v>0</x:v>
      </x:c>
      <x:c r="O124" s="59" t="n">
        <x:f>IF(D124="Dépense",J124,0)</x:f>
        <x:v>0</x:v>
      </x:c>
      <x:c r="P124" s="28"/>
    </x:row>
    <x:row r="125">
      <x:c r="A125" s="58"/>
      <x:c r="B125" s="28" t="str">
        <x:f>IF(A125="","",MONTH(A125))</x:f>
      </x:c>
      <x:c r="C125" s="28" t="str">
        <x:f>IF(A125="","",TEXT(A125,"mmmm"))</x:f>
      </x:c>
      <x:c r="D125" s="28"/>
      <x:c r="E125" s="28"/>
      <x:c r="F125" s="28"/>
      <x:c r="G125" s="28"/>
      <x:c r="H125" s="28"/>
      <x:c r="I125" s="28"/>
      <x:c r="J125" s="59"/>
      <x:c r="K125" s="59" t="str">
        <x:f>IF(J125="","",IF('Paramètres'!$B$7="Oui",J125*'Paramètres'!$F$7,0))</x:f>
      </x:c>
      <x:c r="L125" s="59" t="str">
        <x:f>IF(J125="","",J125+K125)</x:f>
      </x:c>
      <x:c r="M125" s="59" t="n">
        <x:f>IF(AND(D125="Revenu",E125="Prestation de services"),J125,0)</x:f>
        <x:v>0</x:v>
      </x:c>
      <x:c r="N125" s="59" t="n">
        <x:f>IF(AND(D125="Revenu",E125="Vente marchandises"),J125,0)</x:f>
        <x:v>0</x:v>
      </x:c>
      <x:c r="O125" s="59" t="n">
        <x:f>IF(D125="Dépense",J125,0)</x:f>
        <x:v>0</x:v>
      </x:c>
      <x:c r="P125" s="28"/>
    </x:row>
    <x:row r="126">
      <x:c r="A126" s="58"/>
      <x:c r="B126" s="28" t="str">
        <x:f>IF(A126="","",MONTH(A126))</x:f>
      </x:c>
      <x:c r="C126" s="28" t="str">
        <x:f>IF(A126="","",TEXT(A126,"mmmm"))</x:f>
      </x:c>
      <x:c r="D126" s="28"/>
      <x:c r="E126" s="28"/>
      <x:c r="F126" s="28"/>
      <x:c r="G126" s="28"/>
      <x:c r="H126" s="28"/>
      <x:c r="I126" s="28"/>
      <x:c r="J126" s="59"/>
      <x:c r="K126" s="59" t="str">
        <x:f>IF(J126="","",IF('Paramètres'!$B$7="Oui",J126*'Paramètres'!$F$7,0))</x:f>
      </x:c>
      <x:c r="L126" s="59" t="str">
        <x:f>IF(J126="","",J126+K126)</x:f>
      </x:c>
      <x:c r="M126" s="59" t="n">
        <x:f>IF(AND(D126="Revenu",E126="Prestation de services"),J126,0)</x:f>
        <x:v>0</x:v>
      </x:c>
      <x:c r="N126" s="59" t="n">
        <x:f>IF(AND(D126="Revenu",E126="Vente marchandises"),J126,0)</x:f>
        <x:v>0</x:v>
      </x:c>
      <x:c r="O126" s="59" t="n">
        <x:f>IF(D126="Dépense",J126,0)</x:f>
        <x:v>0</x:v>
      </x:c>
      <x:c r="P126" s="28"/>
    </x:row>
    <x:row r="127">
      <x:c r="A127" s="58"/>
      <x:c r="B127" s="28" t="str">
        <x:f>IF(A127="","",MONTH(A127))</x:f>
      </x:c>
      <x:c r="C127" s="28" t="str">
        <x:f>IF(A127="","",TEXT(A127,"mmmm"))</x:f>
      </x:c>
      <x:c r="D127" s="28"/>
      <x:c r="E127" s="28"/>
      <x:c r="F127" s="28"/>
      <x:c r="G127" s="28"/>
      <x:c r="H127" s="28"/>
      <x:c r="I127" s="28"/>
      <x:c r="J127" s="59"/>
      <x:c r="K127" s="59" t="str">
        <x:f>IF(J127="","",IF('Paramètres'!$B$7="Oui",J127*'Paramètres'!$F$7,0))</x:f>
      </x:c>
      <x:c r="L127" s="59" t="str">
        <x:f>IF(J127="","",J127+K127)</x:f>
      </x:c>
      <x:c r="M127" s="59" t="n">
        <x:f>IF(AND(D127="Revenu",E127="Prestation de services"),J127,0)</x:f>
        <x:v>0</x:v>
      </x:c>
      <x:c r="N127" s="59" t="n">
        <x:f>IF(AND(D127="Revenu",E127="Vente marchandises"),J127,0)</x:f>
        <x:v>0</x:v>
      </x:c>
      <x:c r="O127" s="59" t="n">
        <x:f>IF(D127="Dépense",J127,0)</x:f>
        <x:v>0</x:v>
      </x:c>
      <x:c r="P127" s="28"/>
    </x:row>
    <x:row r="128">
      <x:c r="A128" s="58"/>
      <x:c r="B128" s="28" t="str">
        <x:f>IF(A128="","",MONTH(A128))</x:f>
      </x:c>
      <x:c r="C128" s="28" t="str">
        <x:f>IF(A128="","",TEXT(A128,"mmmm"))</x:f>
      </x:c>
      <x:c r="D128" s="28"/>
      <x:c r="E128" s="28"/>
      <x:c r="F128" s="28"/>
      <x:c r="G128" s="28"/>
      <x:c r="H128" s="28"/>
      <x:c r="I128" s="28"/>
      <x:c r="J128" s="59"/>
      <x:c r="K128" s="59" t="str">
        <x:f>IF(J128="","",IF('Paramètres'!$B$7="Oui",J128*'Paramètres'!$F$7,0))</x:f>
      </x:c>
      <x:c r="L128" s="59" t="str">
        <x:f>IF(J128="","",J128+K128)</x:f>
      </x:c>
      <x:c r="M128" s="59" t="n">
        <x:f>IF(AND(D128="Revenu",E128="Prestation de services"),J128,0)</x:f>
        <x:v>0</x:v>
      </x:c>
      <x:c r="N128" s="59" t="n">
        <x:f>IF(AND(D128="Revenu",E128="Vente marchandises"),J128,0)</x:f>
        <x:v>0</x:v>
      </x:c>
      <x:c r="O128" s="59" t="n">
        <x:f>IF(D128="Dépense",J128,0)</x:f>
        <x:v>0</x:v>
      </x:c>
      <x:c r="P128" s="28"/>
    </x:row>
    <x:row r="129">
      <x:c r="A129" s="58"/>
      <x:c r="B129" s="28" t="str">
        <x:f>IF(A129="","",MONTH(A129))</x:f>
      </x:c>
      <x:c r="C129" s="28" t="str">
        <x:f>IF(A129="","",TEXT(A129,"mmmm"))</x:f>
      </x:c>
      <x:c r="D129" s="28"/>
      <x:c r="E129" s="28"/>
      <x:c r="F129" s="28"/>
      <x:c r="G129" s="28"/>
      <x:c r="H129" s="28"/>
      <x:c r="I129" s="28"/>
      <x:c r="J129" s="59"/>
      <x:c r="K129" s="59" t="str">
        <x:f>IF(J129="","",IF('Paramètres'!$B$7="Oui",J129*'Paramètres'!$F$7,0))</x:f>
      </x:c>
      <x:c r="L129" s="59" t="str">
        <x:f>IF(J129="","",J129+K129)</x:f>
      </x:c>
      <x:c r="M129" s="59" t="n">
        <x:f>IF(AND(D129="Revenu",E129="Prestation de services"),J129,0)</x:f>
        <x:v>0</x:v>
      </x:c>
      <x:c r="N129" s="59" t="n">
        <x:f>IF(AND(D129="Revenu",E129="Vente marchandises"),J129,0)</x:f>
        <x:v>0</x:v>
      </x:c>
      <x:c r="O129" s="59" t="n">
        <x:f>IF(D129="Dépense",J129,0)</x:f>
        <x:v>0</x:v>
      </x:c>
      <x:c r="P129" s="28"/>
    </x:row>
    <x:row r="130">
      <x:c r="A130" s="58"/>
      <x:c r="B130" s="28" t="str">
        <x:f>IF(A130="","",MONTH(A130))</x:f>
      </x:c>
      <x:c r="C130" s="28" t="str">
        <x:f>IF(A130="","",TEXT(A130,"mmmm"))</x:f>
      </x:c>
      <x:c r="D130" s="28"/>
      <x:c r="E130" s="28"/>
      <x:c r="F130" s="28"/>
      <x:c r="G130" s="28"/>
      <x:c r="H130" s="28"/>
      <x:c r="I130" s="28"/>
      <x:c r="J130" s="59"/>
      <x:c r="K130" s="59" t="str">
        <x:f>IF(J130="","",IF('Paramètres'!$B$7="Oui",J130*'Paramètres'!$F$7,0))</x:f>
      </x:c>
      <x:c r="L130" s="59" t="str">
        <x:f>IF(J130="","",J130+K130)</x:f>
      </x:c>
      <x:c r="M130" s="59" t="n">
        <x:f>IF(AND(D130="Revenu",E130="Prestation de services"),J130,0)</x:f>
        <x:v>0</x:v>
      </x:c>
      <x:c r="N130" s="59" t="n">
        <x:f>IF(AND(D130="Revenu",E130="Vente marchandises"),J130,0)</x:f>
        <x:v>0</x:v>
      </x:c>
      <x:c r="O130" s="59" t="n">
        <x:f>IF(D130="Dépense",J130,0)</x:f>
        <x:v>0</x:v>
      </x:c>
      <x:c r="P130" s="28"/>
    </x:row>
    <x:row r="131">
      <x:c r="A131" s="58"/>
      <x:c r="B131" s="28" t="str">
        <x:f>IF(A131="","",MONTH(A131))</x:f>
      </x:c>
      <x:c r="C131" s="28" t="str">
        <x:f>IF(A131="","",TEXT(A131,"mmmm"))</x:f>
      </x:c>
      <x:c r="D131" s="28"/>
      <x:c r="E131" s="28"/>
      <x:c r="F131" s="28"/>
      <x:c r="G131" s="28"/>
      <x:c r="H131" s="28"/>
      <x:c r="I131" s="28"/>
      <x:c r="J131" s="59"/>
      <x:c r="K131" s="59" t="str">
        <x:f>IF(J131="","",IF('Paramètres'!$B$7="Oui",J131*'Paramètres'!$F$7,0))</x:f>
      </x:c>
      <x:c r="L131" s="59" t="str">
        <x:f>IF(J131="","",J131+K131)</x:f>
      </x:c>
      <x:c r="M131" s="59" t="n">
        <x:f>IF(AND(D131="Revenu",E131="Prestation de services"),J131,0)</x:f>
        <x:v>0</x:v>
      </x:c>
      <x:c r="N131" s="59" t="n">
        <x:f>IF(AND(D131="Revenu",E131="Vente marchandises"),J131,0)</x:f>
        <x:v>0</x:v>
      </x:c>
      <x:c r="O131" s="59" t="n">
        <x:f>IF(D131="Dépense",J131,0)</x:f>
        <x:v>0</x:v>
      </x:c>
      <x:c r="P131" s="28"/>
    </x:row>
    <x:row r="132">
      <x:c r="A132" s="58"/>
      <x:c r="B132" s="28" t="str">
        <x:f>IF(A132="","",MONTH(A132))</x:f>
      </x:c>
      <x:c r="C132" s="28" t="str">
        <x:f>IF(A132="","",TEXT(A132,"mmmm"))</x:f>
      </x:c>
      <x:c r="D132" s="28"/>
      <x:c r="E132" s="28"/>
      <x:c r="F132" s="28"/>
      <x:c r="G132" s="28"/>
      <x:c r="H132" s="28"/>
      <x:c r="I132" s="28"/>
      <x:c r="J132" s="59"/>
      <x:c r="K132" s="59" t="str">
        <x:f>IF(J132="","",IF('Paramètres'!$B$7="Oui",J132*'Paramètres'!$F$7,0))</x:f>
      </x:c>
      <x:c r="L132" s="59" t="str">
        <x:f>IF(J132="","",J132+K132)</x:f>
      </x:c>
      <x:c r="M132" s="59" t="n">
        <x:f>IF(AND(D132="Revenu",E132="Prestation de services"),J132,0)</x:f>
        <x:v>0</x:v>
      </x:c>
      <x:c r="N132" s="59" t="n">
        <x:f>IF(AND(D132="Revenu",E132="Vente marchandises"),J132,0)</x:f>
        <x:v>0</x:v>
      </x:c>
      <x:c r="O132" s="59" t="n">
        <x:f>IF(D132="Dépense",J132,0)</x:f>
        <x:v>0</x:v>
      </x:c>
      <x:c r="P132" s="28"/>
    </x:row>
    <x:row r="133">
      <x:c r="A133" s="58"/>
      <x:c r="B133" s="28" t="str">
        <x:f>IF(A133="","",MONTH(A133))</x:f>
      </x:c>
      <x:c r="C133" s="28" t="str">
        <x:f>IF(A133="","",TEXT(A133,"mmmm"))</x:f>
      </x:c>
      <x:c r="D133" s="28"/>
      <x:c r="E133" s="28"/>
      <x:c r="F133" s="28"/>
      <x:c r="G133" s="28"/>
      <x:c r="H133" s="28"/>
      <x:c r="I133" s="28"/>
      <x:c r="J133" s="59"/>
      <x:c r="K133" s="59" t="str">
        <x:f>IF(J133="","",IF('Paramètres'!$B$7="Oui",J133*'Paramètres'!$F$7,0))</x:f>
      </x:c>
      <x:c r="L133" s="59" t="str">
        <x:f>IF(J133="","",J133+K133)</x:f>
      </x:c>
      <x:c r="M133" s="59" t="n">
        <x:f>IF(AND(D133="Revenu",E133="Prestation de services"),J133,0)</x:f>
        <x:v>0</x:v>
      </x:c>
      <x:c r="N133" s="59" t="n">
        <x:f>IF(AND(D133="Revenu",E133="Vente marchandises"),J133,0)</x:f>
        <x:v>0</x:v>
      </x:c>
      <x:c r="O133" s="59" t="n">
        <x:f>IF(D133="Dépense",J133,0)</x:f>
        <x:v>0</x:v>
      </x:c>
      <x:c r="P133" s="28"/>
    </x:row>
    <x:row r="134">
      <x:c r="A134" s="58"/>
      <x:c r="B134" s="28" t="str">
        <x:f>IF(A134="","",MONTH(A134))</x:f>
      </x:c>
      <x:c r="C134" s="28" t="str">
        <x:f>IF(A134="","",TEXT(A134,"mmmm"))</x:f>
      </x:c>
      <x:c r="D134" s="28"/>
      <x:c r="E134" s="28"/>
      <x:c r="F134" s="28"/>
      <x:c r="G134" s="28"/>
      <x:c r="H134" s="28"/>
      <x:c r="I134" s="28"/>
      <x:c r="J134" s="59"/>
      <x:c r="K134" s="59" t="str">
        <x:f>IF(J134="","",IF('Paramètres'!$B$7="Oui",J134*'Paramètres'!$F$7,0))</x:f>
      </x:c>
      <x:c r="L134" s="59" t="str">
        <x:f>IF(J134="","",J134+K134)</x:f>
      </x:c>
      <x:c r="M134" s="59" t="n">
        <x:f>IF(AND(D134="Revenu",E134="Prestation de services"),J134,0)</x:f>
        <x:v>0</x:v>
      </x:c>
      <x:c r="N134" s="59" t="n">
        <x:f>IF(AND(D134="Revenu",E134="Vente marchandises"),J134,0)</x:f>
        <x:v>0</x:v>
      </x:c>
      <x:c r="O134" s="59" t="n">
        <x:f>IF(D134="Dépense",J134,0)</x:f>
        <x:v>0</x:v>
      </x:c>
      <x:c r="P134" s="28"/>
    </x:row>
    <x:row r="135">
      <x:c r="A135" s="58"/>
      <x:c r="B135" s="28" t="str">
        <x:f>IF(A135="","",MONTH(A135))</x:f>
      </x:c>
      <x:c r="C135" s="28" t="str">
        <x:f>IF(A135="","",TEXT(A135,"mmmm"))</x:f>
      </x:c>
      <x:c r="D135" s="28"/>
      <x:c r="E135" s="28"/>
      <x:c r="F135" s="28"/>
      <x:c r="G135" s="28"/>
      <x:c r="H135" s="28"/>
      <x:c r="I135" s="28"/>
      <x:c r="J135" s="59"/>
      <x:c r="K135" s="59" t="str">
        <x:f>IF(J135="","",IF('Paramètres'!$B$7="Oui",J135*'Paramètres'!$F$7,0))</x:f>
      </x:c>
      <x:c r="L135" s="59" t="str">
        <x:f>IF(J135="","",J135+K135)</x:f>
      </x:c>
      <x:c r="M135" s="59" t="n">
        <x:f>IF(AND(D135="Revenu",E135="Prestation de services"),J135,0)</x:f>
        <x:v>0</x:v>
      </x:c>
      <x:c r="N135" s="59" t="n">
        <x:f>IF(AND(D135="Revenu",E135="Vente marchandises"),J135,0)</x:f>
        <x:v>0</x:v>
      </x:c>
      <x:c r="O135" s="59" t="n">
        <x:f>IF(D135="Dépense",J135,0)</x:f>
        <x:v>0</x:v>
      </x:c>
      <x:c r="P135" s="28"/>
    </x:row>
    <x:row r="136">
      <x:c r="A136" s="58"/>
      <x:c r="B136" s="28" t="str">
        <x:f>IF(A136="","",MONTH(A136))</x:f>
      </x:c>
      <x:c r="C136" s="28" t="str">
        <x:f>IF(A136="","",TEXT(A136,"mmmm"))</x:f>
      </x:c>
      <x:c r="D136" s="28"/>
      <x:c r="E136" s="28"/>
      <x:c r="F136" s="28"/>
      <x:c r="G136" s="28"/>
      <x:c r="H136" s="28"/>
      <x:c r="I136" s="28"/>
      <x:c r="J136" s="59"/>
      <x:c r="K136" s="59" t="str">
        <x:f>IF(J136="","",IF('Paramètres'!$B$7="Oui",J136*'Paramètres'!$F$7,0))</x:f>
      </x:c>
      <x:c r="L136" s="59" t="str">
        <x:f>IF(J136="","",J136+K136)</x:f>
      </x:c>
      <x:c r="M136" s="59" t="n">
        <x:f>IF(AND(D136="Revenu",E136="Prestation de services"),J136,0)</x:f>
        <x:v>0</x:v>
      </x:c>
      <x:c r="N136" s="59" t="n">
        <x:f>IF(AND(D136="Revenu",E136="Vente marchandises"),J136,0)</x:f>
        <x:v>0</x:v>
      </x:c>
      <x:c r="O136" s="59" t="n">
        <x:f>IF(D136="Dépense",J136,0)</x:f>
        <x:v>0</x:v>
      </x:c>
      <x:c r="P136" s="28"/>
    </x:row>
    <x:row r="137">
      <x:c r="A137" s="58"/>
      <x:c r="B137" s="28" t="str">
        <x:f>IF(A137="","",MONTH(A137))</x:f>
      </x:c>
      <x:c r="C137" s="28" t="str">
        <x:f>IF(A137="","",TEXT(A137,"mmmm"))</x:f>
      </x:c>
      <x:c r="D137" s="28"/>
      <x:c r="E137" s="28"/>
      <x:c r="F137" s="28"/>
      <x:c r="G137" s="28"/>
      <x:c r="H137" s="28"/>
      <x:c r="I137" s="28"/>
      <x:c r="J137" s="59"/>
      <x:c r="K137" s="59" t="str">
        <x:f>IF(J137="","",IF('Paramètres'!$B$7="Oui",J137*'Paramètres'!$F$7,0))</x:f>
      </x:c>
      <x:c r="L137" s="59" t="str">
        <x:f>IF(J137="","",J137+K137)</x:f>
      </x:c>
      <x:c r="M137" s="59" t="n">
        <x:f>IF(AND(D137="Revenu",E137="Prestation de services"),J137,0)</x:f>
        <x:v>0</x:v>
      </x:c>
      <x:c r="N137" s="59" t="n">
        <x:f>IF(AND(D137="Revenu",E137="Vente marchandises"),J137,0)</x:f>
        <x:v>0</x:v>
      </x:c>
      <x:c r="O137" s="59" t="n">
        <x:f>IF(D137="Dépense",J137,0)</x:f>
        <x:v>0</x:v>
      </x:c>
      <x:c r="P137" s="28"/>
    </x:row>
    <x:row r="138">
      <x:c r="A138" s="58"/>
      <x:c r="B138" s="28" t="str">
        <x:f>IF(A138="","",MONTH(A138))</x:f>
      </x:c>
      <x:c r="C138" s="28" t="str">
        <x:f>IF(A138="","",TEXT(A138,"mmmm"))</x:f>
      </x:c>
      <x:c r="D138" s="28"/>
      <x:c r="E138" s="28"/>
      <x:c r="F138" s="28"/>
      <x:c r="G138" s="28"/>
      <x:c r="H138" s="28"/>
      <x:c r="I138" s="28"/>
      <x:c r="J138" s="59"/>
      <x:c r="K138" s="59" t="str">
        <x:f>IF(J138="","",IF('Paramètres'!$B$7="Oui",J138*'Paramètres'!$F$7,0))</x:f>
      </x:c>
      <x:c r="L138" s="59" t="str">
        <x:f>IF(J138="","",J138+K138)</x:f>
      </x:c>
      <x:c r="M138" s="59" t="n">
        <x:f>IF(AND(D138="Revenu",E138="Prestation de services"),J138,0)</x:f>
        <x:v>0</x:v>
      </x:c>
      <x:c r="N138" s="59" t="n">
        <x:f>IF(AND(D138="Revenu",E138="Vente marchandises"),J138,0)</x:f>
        <x:v>0</x:v>
      </x:c>
      <x:c r="O138" s="59" t="n">
        <x:f>IF(D138="Dépense",J138,0)</x:f>
        <x:v>0</x:v>
      </x:c>
      <x:c r="P138" s="28"/>
    </x:row>
    <x:row r="139">
      <x:c r="A139" s="58"/>
      <x:c r="B139" s="28" t="str">
        <x:f>IF(A139="","",MONTH(A139))</x:f>
      </x:c>
      <x:c r="C139" s="28" t="str">
        <x:f>IF(A139="","",TEXT(A139,"mmmm"))</x:f>
      </x:c>
      <x:c r="D139" s="28"/>
      <x:c r="E139" s="28"/>
      <x:c r="F139" s="28"/>
      <x:c r="G139" s="28"/>
      <x:c r="H139" s="28"/>
      <x:c r="I139" s="28"/>
      <x:c r="J139" s="59"/>
      <x:c r="K139" s="59" t="str">
        <x:f>IF(J139="","",IF('Paramètres'!$B$7="Oui",J139*'Paramètres'!$F$7,0))</x:f>
      </x:c>
      <x:c r="L139" s="59" t="str">
        <x:f>IF(J139="","",J139+K139)</x:f>
      </x:c>
      <x:c r="M139" s="59" t="n">
        <x:f>IF(AND(D139="Revenu",E139="Prestation de services"),J139,0)</x:f>
        <x:v>0</x:v>
      </x:c>
      <x:c r="N139" s="59" t="n">
        <x:f>IF(AND(D139="Revenu",E139="Vente marchandises"),J139,0)</x:f>
        <x:v>0</x:v>
      </x:c>
      <x:c r="O139" s="59" t="n">
        <x:f>IF(D139="Dépense",J139,0)</x:f>
        <x:v>0</x:v>
      </x:c>
      <x:c r="P139" s="28"/>
    </x:row>
    <x:row r="140">
      <x:c r="A140" s="58"/>
      <x:c r="B140" s="28" t="str">
        <x:f>IF(A140="","",MONTH(A140))</x:f>
      </x:c>
      <x:c r="C140" s="28" t="str">
        <x:f>IF(A140="","",TEXT(A140,"mmmm"))</x:f>
      </x:c>
      <x:c r="D140" s="28"/>
      <x:c r="E140" s="28"/>
      <x:c r="F140" s="28"/>
      <x:c r="G140" s="28"/>
      <x:c r="H140" s="28"/>
      <x:c r="I140" s="28"/>
      <x:c r="J140" s="59"/>
      <x:c r="K140" s="59" t="str">
        <x:f>IF(J140="","",IF('Paramètres'!$B$7="Oui",J140*'Paramètres'!$F$7,0))</x:f>
      </x:c>
      <x:c r="L140" s="59" t="str">
        <x:f>IF(J140="","",J140+K140)</x:f>
      </x:c>
      <x:c r="M140" s="59" t="n">
        <x:f>IF(AND(D140="Revenu",E140="Prestation de services"),J140,0)</x:f>
        <x:v>0</x:v>
      </x:c>
      <x:c r="N140" s="59" t="n">
        <x:f>IF(AND(D140="Revenu",E140="Vente marchandises"),J140,0)</x:f>
        <x:v>0</x:v>
      </x:c>
      <x:c r="O140" s="59" t="n">
        <x:f>IF(D140="Dépense",J140,0)</x:f>
        <x:v>0</x:v>
      </x:c>
      <x:c r="P140" s="28"/>
    </x:row>
    <x:row r="141">
      <x:c r="A141" s="58"/>
      <x:c r="B141" s="28" t="str">
        <x:f>IF(A141="","",MONTH(A141))</x:f>
      </x:c>
      <x:c r="C141" s="28" t="str">
        <x:f>IF(A141="","",TEXT(A141,"mmmm"))</x:f>
      </x:c>
      <x:c r="D141" s="28"/>
      <x:c r="E141" s="28"/>
      <x:c r="F141" s="28"/>
      <x:c r="G141" s="28"/>
      <x:c r="H141" s="28"/>
      <x:c r="I141" s="28"/>
      <x:c r="J141" s="59"/>
      <x:c r="K141" s="59" t="str">
        <x:f>IF(J141="","",IF('Paramètres'!$B$7="Oui",J141*'Paramètres'!$F$7,0))</x:f>
      </x:c>
      <x:c r="L141" s="59" t="str">
        <x:f>IF(J141="","",J141+K141)</x:f>
      </x:c>
      <x:c r="M141" s="59" t="n">
        <x:f>IF(AND(D141="Revenu",E141="Prestation de services"),J141,0)</x:f>
        <x:v>0</x:v>
      </x:c>
      <x:c r="N141" s="59" t="n">
        <x:f>IF(AND(D141="Revenu",E141="Vente marchandises"),J141,0)</x:f>
        <x:v>0</x:v>
      </x:c>
      <x:c r="O141" s="59" t="n">
        <x:f>IF(D141="Dépense",J141,0)</x:f>
        <x:v>0</x:v>
      </x:c>
      <x:c r="P141" s="28"/>
    </x:row>
    <x:row r="142">
      <x:c r="A142" s="58"/>
      <x:c r="B142" s="28" t="str">
        <x:f>IF(A142="","",MONTH(A142))</x:f>
      </x:c>
      <x:c r="C142" s="28" t="str">
        <x:f>IF(A142="","",TEXT(A142,"mmmm"))</x:f>
      </x:c>
      <x:c r="D142" s="28"/>
      <x:c r="E142" s="28"/>
      <x:c r="F142" s="28"/>
      <x:c r="G142" s="28"/>
      <x:c r="H142" s="28"/>
      <x:c r="I142" s="28"/>
      <x:c r="J142" s="59"/>
      <x:c r="K142" s="59" t="str">
        <x:f>IF(J142="","",IF('Paramètres'!$B$7="Oui",J142*'Paramètres'!$F$7,0))</x:f>
      </x:c>
      <x:c r="L142" s="59" t="str">
        <x:f>IF(J142="","",J142+K142)</x:f>
      </x:c>
      <x:c r="M142" s="59" t="n">
        <x:f>IF(AND(D142="Revenu",E142="Prestation de services"),J142,0)</x:f>
        <x:v>0</x:v>
      </x:c>
      <x:c r="N142" s="59" t="n">
        <x:f>IF(AND(D142="Revenu",E142="Vente marchandises"),J142,0)</x:f>
        <x:v>0</x:v>
      </x:c>
      <x:c r="O142" s="59" t="n">
        <x:f>IF(D142="Dépense",J142,0)</x:f>
        <x:v>0</x:v>
      </x:c>
      <x:c r="P142" s="28"/>
    </x:row>
    <x:row r="143">
      <x:c r="A143" s="58"/>
      <x:c r="B143" s="28" t="str">
        <x:f>IF(A143="","",MONTH(A143))</x:f>
      </x:c>
      <x:c r="C143" s="28" t="str">
        <x:f>IF(A143="","",TEXT(A143,"mmmm"))</x:f>
      </x:c>
      <x:c r="D143" s="28"/>
      <x:c r="E143" s="28"/>
      <x:c r="F143" s="28"/>
      <x:c r="G143" s="28"/>
      <x:c r="H143" s="28"/>
      <x:c r="I143" s="28"/>
      <x:c r="J143" s="59"/>
      <x:c r="K143" s="59" t="str">
        <x:f>IF(J143="","",IF('Paramètres'!$B$7="Oui",J143*'Paramètres'!$F$7,0))</x:f>
      </x:c>
      <x:c r="L143" s="59" t="str">
        <x:f>IF(J143="","",J143+K143)</x:f>
      </x:c>
      <x:c r="M143" s="59" t="n">
        <x:f>IF(AND(D143="Revenu",E143="Prestation de services"),J143,0)</x:f>
        <x:v>0</x:v>
      </x:c>
      <x:c r="N143" s="59" t="n">
        <x:f>IF(AND(D143="Revenu",E143="Vente marchandises"),J143,0)</x:f>
        <x:v>0</x:v>
      </x:c>
      <x:c r="O143" s="59" t="n">
        <x:f>IF(D143="Dépense",J143,0)</x:f>
        <x:v>0</x:v>
      </x:c>
      <x:c r="P143" s="28"/>
    </x:row>
    <x:row r="144">
      <x:c r="A144" s="58"/>
      <x:c r="B144" s="28" t="str">
        <x:f>IF(A144="","",MONTH(A144))</x:f>
      </x:c>
      <x:c r="C144" s="28" t="str">
        <x:f>IF(A144="","",TEXT(A144,"mmmm"))</x:f>
      </x:c>
      <x:c r="D144" s="28"/>
      <x:c r="E144" s="28"/>
      <x:c r="F144" s="28"/>
      <x:c r="G144" s="28"/>
      <x:c r="H144" s="28"/>
      <x:c r="I144" s="28"/>
      <x:c r="J144" s="59"/>
      <x:c r="K144" s="59" t="str">
        <x:f>IF(J144="","",IF('Paramètres'!$B$7="Oui",J144*'Paramètres'!$F$7,0))</x:f>
      </x:c>
      <x:c r="L144" s="59" t="str">
        <x:f>IF(J144="","",J144+K144)</x:f>
      </x:c>
      <x:c r="M144" s="59" t="n">
        <x:f>IF(AND(D144="Revenu",E144="Prestation de services"),J144,0)</x:f>
        <x:v>0</x:v>
      </x:c>
      <x:c r="N144" s="59" t="n">
        <x:f>IF(AND(D144="Revenu",E144="Vente marchandises"),J144,0)</x:f>
        <x:v>0</x:v>
      </x:c>
      <x:c r="O144" s="59" t="n">
        <x:f>IF(D144="Dépense",J144,0)</x:f>
        <x:v>0</x:v>
      </x:c>
      <x:c r="P144" s="28"/>
    </x:row>
    <x:row r="145">
      <x:c r="A145" s="58"/>
      <x:c r="B145" s="28" t="str">
        <x:f>IF(A145="","",MONTH(A145))</x:f>
      </x:c>
      <x:c r="C145" s="28" t="str">
        <x:f>IF(A145="","",TEXT(A145,"mmmm"))</x:f>
      </x:c>
      <x:c r="D145" s="28"/>
      <x:c r="E145" s="28"/>
      <x:c r="F145" s="28"/>
      <x:c r="G145" s="28"/>
      <x:c r="H145" s="28"/>
      <x:c r="I145" s="28"/>
      <x:c r="J145" s="59"/>
      <x:c r="K145" s="59" t="str">
        <x:f>IF(J145="","",IF('Paramètres'!$B$7="Oui",J145*'Paramètres'!$F$7,0))</x:f>
      </x:c>
      <x:c r="L145" s="59" t="str">
        <x:f>IF(J145="","",J145+K145)</x:f>
      </x:c>
      <x:c r="M145" s="59" t="n">
        <x:f>IF(AND(D145="Revenu",E145="Prestation de services"),J145,0)</x:f>
        <x:v>0</x:v>
      </x:c>
      <x:c r="N145" s="59" t="n">
        <x:f>IF(AND(D145="Revenu",E145="Vente marchandises"),J145,0)</x:f>
        <x:v>0</x:v>
      </x:c>
      <x:c r="O145" s="59" t="n">
        <x:f>IF(D145="Dépense",J145,0)</x:f>
        <x:v>0</x:v>
      </x:c>
      <x:c r="P145" s="28"/>
    </x:row>
    <x:row r="146">
      <x:c r="A146" s="58"/>
      <x:c r="B146" s="28" t="str">
        <x:f>IF(A146="","",MONTH(A146))</x:f>
      </x:c>
      <x:c r="C146" s="28" t="str">
        <x:f>IF(A146="","",TEXT(A146,"mmmm"))</x:f>
      </x:c>
      <x:c r="D146" s="28"/>
      <x:c r="E146" s="28"/>
      <x:c r="F146" s="28"/>
      <x:c r="G146" s="28"/>
      <x:c r="H146" s="28"/>
      <x:c r="I146" s="28"/>
      <x:c r="J146" s="59"/>
      <x:c r="K146" s="59" t="str">
        <x:f>IF(J146="","",IF('Paramètres'!$B$7="Oui",J146*'Paramètres'!$F$7,0))</x:f>
      </x:c>
      <x:c r="L146" s="59" t="str">
        <x:f>IF(J146="","",J146+K146)</x:f>
      </x:c>
      <x:c r="M146" s="59" t="n">
        <x:f>IF(AND(D146="Revenu",E146="Prestation de services"),J146,0)</x:f>
        <x:v>0</x:v>
      </x:c>
      <x:c r="N146" s="59" t="n">
        <x:f>IF(AND(D146="Revenu",E146="Vente marchandises"),J146,0)</x:f>
        <x:v>0</x:v>
      </x:c>
      <x:c r="O146" s="59" t="n">
        <x:f>IF(D146="Dépense",J146,0)</x:f>
        <x:v>0</x:v>
      </x:c>
      <x:c r="P146" s="28"/>
    </x:row>
    <x:row r="147">
      <x:c r="A147" s="58"/>
      <x:c r="B147" s="28" t="str">
        <x:f>IF(A147="","",MONTH(A147))</x:f>
      </x:c>
      <x:c r="C147" s="28" t="str">
        <x:f>IF(A147="","",TEXT(A147,"mmmm"))</x:f>
      </x:c>
      <x:c r="D147" s="28"/>
      <x:c r="E147" s="28"/>
      <x:c r="F147" s="28"/>
      <x:c r="G147" s="28"/>
      <x:c r="H147" s="28"/>
      <x:c r="I147" s="28"/>
      <x:c r="J147" s="59"/>
      <x:c r="K147" s="59" t="str">
        <x:f>IF(J147="","",IF('Paramètres'!$B$7="Oui",J147*'Paramètres'!$F$7,0))</x:f>
      </x:c>
      <x:c r="L147" s="59" t="str">
        <x:f>IF(J147="","",J147+K147)</x:f>
      </x:c>
      <x:c r="M147" s="59" t="n">
        <x:f>IF(AND(D147="Revenu",E147="Prestation de services"),J147,0)</x:f>
        <x:v>0</x:v>
      </x:c>
      <x:c r="N147" s="59" t="n">
        <x:f>IF(AND(D147="Revenu",E147="Vente marchandises"),J147,0)</x:f>
        <x:v>0</x:v>
      </x:c>
      <x:c r="O147" s="59" t="n">
        <x:f>IF(D147="Dépense",J147,0)</x:f>
        <x:v>0</x:v>
      </x:c>
      <x:c r="P147" s="28"/>
    </x:row>
    <x:row r="148">
      <x:c r="A148" s="58"/>
      <x:c r="B148" s="28" t="str">
        <x:f>IF(A148="","",MONTH(A148))</x:f>
      </x:c>
      <x:c r="C148" s="28" t="str">
        <x:f>IF(A148="","",TEXT(A148,"mmmm"))</x:f>
      </x:c>
      <x:c r="D148" s="28"/>
      <x:c r="E148" s="28"/>
      <x:c r="F148" s="28"/>
      <x:c r="G148" s="28"/>
      <x:c r="H148" s="28"/>
      <x:c r="I148" s="28"/>
      <x:c r="J148" s="59"/>
      <x:c r="K148" s="59" t="str">
        <x:f>IF(J148="","",IF('Paramètres'!$B$7="Oui",J148*'Paramètres'!$F$7,0))</x:f>
      </x:c>
      <x:c r="L148" s="59" t="str">
        <x:f>IF(J148="","",J148+K148)</x:f>
      </x:c>
      <x:c r="M148" s="59" t="n">
        <x:f>IF(AND(D148="Revenu",E148="Prestation de services"),J148,0)</x:f>
        <x:v>0</x:v>
      </x:c>
      <x:c r="N148" s="59" t="n">
        <x:f>IF(AND(D148="Revenu",E148="Vente marchandises"),J148,0)</x:f>
        <x:v>0</x:v>
      </x:c>
      <x:c r="O148" s="59" t="n">
        <x:f>IF(D148="Dépense",J148,0)</x:f>
        <x:v>0</x:v>
      </x:c>
      <x:c r="P148" s="28"/>
    </x:row>
    <x:row r="149">
      <x:c r="A149" s="58"/>
      <x:c r="B149" s="28" t="str">
        <x:f>IF(A149="","",MONTH(A149))</x:f>
      </x:c>
      <x:c r="C149" s="28" t="str">
        <x:f>IF(A149="","",TEXT(A149,"mmmm"))</x:f>
      </x:c>
      <x:c r="D149" s="28"/>
      <x:c r="E149" s="28"/>
      <x:c r="F149" s="28"/>
      <x:c r="G149" s="28"/>
      <x:c r="H149" s="28"/>
      <x:c r="I149" s="28"/>
      <x:c r="J149" s="59"/>
      <x:c r="K149" s="59" t="str">
        <x:f>IF(J149="","",IF('Paramètres'!$B$7="Oui",J149*'Paramètres'!$F$7,0))</x:f>
      </x:c>
      <x:c r="L149" s="59" t="str">
        <x:f>IF(J149="","",J149+K149)</x:f>
      </x:c>
      <x:c r="M149" s="59" t="n">
        <x:f>IF(AND(D149="Revenu",E149="Prestation de services"),J149,0)</x:f>
        <x:v>0</x:v>
      </x:c>
      <x:c r="N149" s="59" t="n">
        <x:f>IF(AND(D149="Revenu",E149="Vente marchandises"),J149,0)</x:f>
        <x:v>0</x:v>
      </x:c>
      <x:c r="O149" s="59" t="n">
        <x:f>IF(D149="Dépense",J149,0)</x:f>
        <x:v>0</x:v>
      </x:c>
      <x:c r="P149" s="28"/>
    </x:row>
    <x:row r="150">
      <x:c r="A150" s="58"/>
      <x:c r="B150" s="28" t="str">
        <x:f>IF(A150="","",MONTH(A150))</x:f>
      </x:c>
      <x:c r="C150" s="28" t="str">
        <x:f>IF(A150="","",TEXT(A150,"mmmm"))</x:f>
      </x:c>
      <x:c r="D150" s="28"/>
      <x:c r="E150" s="28"/>
      <x:c r="F150" s="28"/>
      <x:c r="G150" s="28"/>
      <x:c r="H150" s="28"/>
      <x:c r="I150" s="28"/>
      <x:c r="J150" s="59"/>
      <x:c r="K150" s="59" t="str">
        <x:f>IF(J150="","",IF('Paramètres'!$B$7="Oui",J150*'Paramètres'!$F$7,0))</x:f>
      </x:c>
      <x:c r="L150" s="59" t="str">
        <x:f>IF(J150="","",J150+K150)</x:f>
      </x:c>
      <x:c r="M150" s="59" t="n">
        <x:f>IF(AND(D150="Revenu",E150="Prestation de services"),J150,0)</x:f>
        <x:v>0</x:v>
      </x:c>
      <x:c r="N150" s="59" t="n">
        <x:f>IF(AND(D150="Revenu",E150="Vente marchandises"),J150,0)</x:f>
        <x:v>0</x:v>
      </x:c>
      <x:c r="O150" s="59" t="n">
        <x:f>IF(D150="Dépense",J150,0)</x:f>
        <x:v>0</x:v>
      </x:c>
      <x:c r="P150" s="28"/>
    </x:row>
    <x:row r="151">
      <x:c r="A151" s="58"/>
      <x:c r="B151" s="28" t="str">
        <x:f>IF(A151="","",MONTH(A151))</x:f>
      </x:c>
      <x:c r="C151" s="28" t="str">
        <x:f>IF(A151="","",TEXT(A151,"mmmm"))</x:f>
      </x:c>
      <x:c r="D151" s="28"/>
      <x:c r="E151" s="28"/>
      <x:c r="F151" s="28"/>
      <x:c r="G151" s="28"/>
      <x:c r="H151" s="28"/>
      <x:c r="I151" s="28"/>
      <x:c r="J151" s="59"/>
      <x:c r="K151" s="59" t="str">
        <x:f>IF(J151="","",IF('Paramètres'!$B$7="Oui",J151*'Paramètres'!$F$7,0))</x:f>
      </x:c>
      <x:c r="L151" s="59" t="str">
        <x:f>IF(J151="","",J151+K151)</x:f>
      </x:c>
      <x:c r="M151" s="59" t="n">
        <x:f>IF(AND(D151="Revenu",E151="Prestation de services"),J151,0)</x:f>
        <x:v>0</x:v>
      </x:c>
      <x:c r="N151" s="59" t="n">
        <x:f>IF(AND(D151="Revenu",E151="Vente marchandises"),J151,0)</x:f>
        <x:v>0</x:v>
      </x:c>
      <x:c r="O151" s="59" t="n">
        <x:f>IF(D151="Dépense",J151,0)</x:f>
        <x:v>0</x:v>
      </x:c>
      <x:c r="P151" s="28"/>
    </x:row>
    <x:row r="152">
      <x:c r="A152" s="58"/>
      <x:c r="B152" s="28" t="str">
        <x:f>IF(A152="","",MONTH(A152))</x:f>
      </x:c>
      <x:c r="C152" s="28" t="str">
        <x:f>IF(A152="","",TEXT(A152,"mmmm"))</x:f>
      </x:c>
      <x:c r="D152" s="28"/>
      <x:c r="E152" s="28"/>
      <x:c r="F152" s="28"/>
      <x:c r="G152" s="28"/>
      <x:c r="H152" s="28"/>
      <x:c r="I152" s="28"/>
      <x:c r="J152" s="59"/>
      <x:c r="K152" s="59" t="str">
        <x:f>IF(J152="","",IF('Paramètres'!$B$7="Oui",J152*'Paramètres'!$F$7,0))</x:f>
      </x:c>
      <x:c r="L152" s="59" t="str">
        <x:f>IF(J152="","",J152+K152)</x:f>
      </x:c>
      <x:c r="M152" s="59" t="n">
        <x:f>IF(AND(D152="Revenu",E152="Prestation de services"),J152,0)</x:f>
        <x:v>0</x:v>
      </x:c>
      <x:c r="N152" s="59" t="n">
        <x:f>IF(AND(D152="Revenu",E152="Vente marchandises"),J152,0)</x:f>
        <x:v>0</x:v>
      </x:c>
      <x:c r="O152" s="59" t="n">
        <x:f>IF(D152="Dépense",J152,0)</x:f>
        <x:v>0</x:v>
      </x:c>
      <x:c r="P152" s="28"/>
    </x:row>
    <x:row r="153">
      <x:c r="A153" s="58"/>
      <x:c r="B153" s="28" t="str">
        <x:f>IF(A153="","",MONTH(A153))</x:f>
      </x:c>
      <x:c r="C153" s="28" t="str">
        <x:f>IF(A153="","",TEXT(A153,"mmmm"))</x:f>
      </x:c>
      <x:c r="D153" s="28"/>
      <x:c r="E153" s="28"/>
      <x:c r="F153" s="28"/>
      <x:c r="G153" s="28"/>
      <x:c r="H153" s="28"/>
      <x:c r="I153" s="28"/>
      <x:c r="J153" s="59"/>
      <x:c r="K153" s="59" t="str">
        <x:f>IF(J153="","",IF('Paramètres'!$B$7="Oui",J153*'Paramètres'!$F$7,0))</x:f>
      </x:c>
      <x:c r="L153" s="59" t="str">
        <x:f>IF(J153="","",J153+K153)</x:f>
      </x:c>
      <x:c r="M153" s="59" t="n">
        <x:f>IF(AND(D153="Revenu",E153="Prestation de services"),J153,0)</x:f>
        <x:v>0</x:v>
      </x:c>
      <x:c r="N153" s="59" t="n">
        <x:f>IF(AND(D153="Revenu",E153="Vente marchandises"),J153,0)</x:f>
        <x:v>0</x:v>
      </x:c>
      <x:c r="O153" s="59" t="n">
        <x:f>IF(D153="Dépense",J153,0)</x:f>
        <x:v>0</x:v>
      </x:c>
      <x:c r="P153" s="28"/>
    </x:row>
    <x:row r="154">
      <x:c r="A154" s="58"/>
      <x:c r="B154" s="28" t="str">
        <x:f>IF(A154="","",MONTH(A154))</x:f>
      </x:c>
      <x:c r="C154" s="28" t="str">
        <x:f>IF(A154="","",TEXT(A154,"mmmm"))</x:f>
      </x:c>
      <x:c r="D154" s="28"/>
      <x:c r="E154" s="28"/>
      <x:c r="F154" s="28"/>
      <x:c r="G154" s="28"/>
      <x:c r="H154" s="28"/>
      <x:c r="I154" s="28"/>
      <x:c r="J154" s="59"/>
      <x:c r="K154" s="59" t="str">
        <x:f>IF(J154="","",IF('Paramètres'!$B$7="Oui",J154*'Paramètres'!$F$7,0))</x:f>
      </x:c>
      <x:c r="L154" s="59" t="str">
        <x:f>IF(J154="","",J154+K154)</x:f>
      </x:c>
      <x:c r="M154" s="59" t="n">
        <x:f>IF(AND(D154="Revenu",E154="Prestation de services"),J154,0)</x:f>
        <x:v>0</x:v>
      </x:c>
      <x:c r="N154" s="59" t="n">
        <x:f>IF(AND(D154="Revenu",E154="Vente marchandises"),J154,0)</x:f>
        <x:v>0</x:v>
      </x:c>
      <x:c r="O154" s="59" t="n">
        <x:f>IF(D154="Dépense",J154,0)</x:f>
        <x:v>0</x:v>
      </x:c>
      <x:c r="P154" s="28"/>
    </x:row>
    <x:row r="155">
      <x:c r="A155" s="58"/>
      <x:c r="B155" s="28" t="str">
        <x:f>IF(A155="","",MONTH(A155))</x:f>
      </x:c>
      <x:c r="C155" s="28" t="str">
        <x:f>IF(A155="","",TEXT(A155,"mmmm"))</x:f>
      </x:c>
      <x:c r="D155" s="28"/>
      <x:c r="E155" s="28"/>
      <x:c r="F155" s="28"/>
      <x:c r="G155" s="28"/>
      <x:c r="H155" s="28"/>
      <x:c r="I155" s="28"/>
      <x:c r="J155" s="59"/>
      <x:c r="K155" s="59" t="str">
        <x:f>IF(J155="","",IF('Paramètres'!$B$7="Oui",J155*'Paramètres'!$F$7,0))</x:f>
      </x:c>
      <x:c r="L155" s="59" t="str">
        <x:f>IF(J155="","",J155+K155)</x:f>
      </x:c>
      <x:c r="M155" s="59" t="n">
        <x:f>IF(AND(D155="Revenu",E155="Prestation de services"),J155,0)</x:f>
        <x:v>0</x:v>
      </x:c>
      <x:c r="N155" s="59" t="n">
        <x:f>IF(AND(D155="Revenu",E155="Vente marchandises"),J155,0)</x:f>
        <x:v>0</x:v>
      </x:c>
      <x:c r="O155" s="59" t="n">
        <x:f>IF(D155="Dépense",J155,0)</x:f>
        <x:v>0</x:v>
      </x:c>
      <x:c r="P155" s="28"/>
    </x:row>
    <x:row r="156">
      <x:c r="A156" s="58"/>
      <x:c r="B156" s="28" t="str">
        <x:f>IF(A156="","",MONTH(A156))</x:f>
      </x:c>
      <x:c r="C156" s="28" t="str">
        <x:f>IF(A156="","",TEXT(A156,"mmmm"))</x:f>
      </x:c>
      <x:c r="D156" s="28"/>
      <x:c r="E156" s="28"/>
      <x:c r="F156" s="28"/>
      <x:c r="G156" s="28"/>
      <x:c r="H156" s="28"/>
      <x:c r="I156" s="28"/>
      <x:c r="J156" s="59"/>
      <x:c r="K156" s="59" t="str">
        <x:f>IF(J156="","",IF('Paramètres'!$B$7="Oui",J156*'Paramètres'!$F$7,0))</x:f>
      </x:c>
      <x:c r="L156" s="59" t="str">
        <x:f>IF(J156="","",J156+K156)</x:f>
      </x:c>
      <x:c r="M156" s="59" t="n">
        <x:f>IF(AND(D156="Revenu",E156="Prestation de services"),J156,0)</x:f>
        <x:v>0</x:v>
      </x:c>
      <x:c r="N156" s="59" t="n">
        <x:f>IF(AND(D156="Revenu",E156="Vente marchandises"),J156,0)</x:f>
        <x:v>0</x:v>
      </x:c>
      <x:c r="O156" s="59" t="n">
        <x:f>IF(D156="Dépense",J156,0)</x:f>
        <x:v>0</x:v>
      </x:c>
      <x:c r="P156" s="28"/>
    </x:row>
    <x:row r="157">
      <x:c r="A157" s="58"/>
      <x:c r="B157" s="28" t="str">
        <x:f>IF(A157="","",MONTH(A157))</x:f>
      </x:c>
      <x:c r="C157" s="28" t="str">
        <x:f>IF(A157="","",TEXT(A157,"mmmm"))</x:f>
      </x:c>
      <x:c r="D157" s="28"/>
      <x:c r="E157" s="28"/>
      <x:c r="F157" s="28"/>
      <x:c r="G157" s="28"/>
      <x:c r="H157" s="28"/>
      <x:c r="I157" s="28"/>
      <x:c r="J157" s="59"/>
      <x:c r="K157" s="59" t="str">
        <x:f>IF(J157="","",IF('Paramètres'!$B$7="Oui",J157*'Paramètres'!$F$7,0))</x:f>
      </x:c>
      <x:c r="L157" s="59" t="str">
        <x:f>IF(J157="","",J157+K157)</x:f>
      </x:c>
      <x:c r="M157" s="59" t="n">
        <x:f>IF(AND(D157="Revenu",E157="Prestation de services"),J157,0)</x:f>
        <x:v>0</x:v>
      </x:c>
      <x:c r="N157" s="59" t="n">
        <x:f>IF(AND(D157="Revenu",E157="Vente marchandises"),J157,0)</x:f>
        <x:v>0</x:v>
      </x:c>
      <x:c r="O157" s="59" t="n">
        <x:f>IF(D157="Dépense",J157,0)</x:f>
        <x:v>0</x:v>
      </x:c>
      <x:c r="P157" s="28"/>
    </x:row>
    <x:row r="158">
      <x:c r="A158" s="58"/>
      <x:c r="B158" s="28" t="str">
        <x:f>IF(A158="","",MONTH(A158))</x:f>
      </x:c>
      <x:c r="C158" s="28" t="str">
        <x:f>IF(A158="","",TEXT(A158,"mmmm"))</x:f>
      </x:c>
      <x:c r="D158" s="28"/>
      <x:c r="E158" s="28"/>
      <x:c r="F158" s="28"/>
      <x:c r="G158" s="28"/>
      <x:c r="H158" s="28"/>
      <x:c r="I158" s="28"/>
      <x:c r="J158" s="59"/>
      <x:c r="K158" s="59" t="str">
        <x:f>IF(J158="","",IF('Paramètres'!$B$7="Oui",J158*'Paramètres'!$F$7,0))</x:f>
      </x:c>
      <x:c r="L158" s="59" t="str">
        <x:f>IF(J158="","",J158+K158)</x:f>
      </x:c>
      <x:c r="M158" s="59" t="n">
        <x:f>IF(AND(D158="Revenu",E158="Prestation de services"),J158,0)</x:f>
        <x:v>0</x:v>
      </x:c>
      <x:c r="N158" s="59" t="n">
        <x:f>IF(AND(D158="Revenu",E158="Vente marchandises"),J158,0)</x:f>
        <x:v>0</x:v>
      </x:c>
      <x:c r="O158" s="59" t="n">
        <x:f>IF(D158="Dépense",J158,0)</x:f>
        <x:v>0</x:v>
      </x:c>
      <x:c r="P158" s="28"/>
    </x:row>
    <x:row r="159">
      <x:c r="A159" s="58"/>
      <x:c r="B159" s="28" t="str">
        <x:f>IF(A159="","",MONTH(A159))</x:f>
      </x:c>
      <x:c r="C159" s="28" t="str">
        <x:f>IF(A159="","",TEXT(A159,"mmmm"))</x:f>
      </x:c>
      <x:c r="D159" s="28"/>
      <x:c r="E159" s="28"/>
      <x:c r="F159" s="28"/>
      <x:c r="G159" s="28"/>
      <x:c r="H159" s="28"/>
      <x:c r="I159" s="28"/>
      <x:c r="J159" s="59"/>
      <x:c r="K159" s="59" t="str">
        <x:f>IF(J159="","",IF('Paramètres'!$B$7="Oui",J159*'Paramètres'!$F$7,0))</x:f>
      </x:c>
      <x:c r="L159" s="59" t="str">
        <x:f>IF(J159="","",J159+K159)</x:f>
      </x:c>
      <x:c r="M159" s="59" t="n">
        <x:f>IF(AND(D159="Revenu",E159="Prestation de services"),J159,0)</x:f>
        <x:v>0</x:v>
      </x:c>
      <x:c r="N159" s="59" t="n">
        <x:f>IF(AND(D159="Revenu",E159="Vente marchandises"),J159,0)</x:f>
        <x:v>0</x:v>
      </x:c>
      <x:c r="O159" s="59" t="n">
        <x:f>IF(D159="Dépense",J159,0)</x:f>
        <x:v>0</x:v>
      </x:c>
      <x:c r="P159" s="28"/>
    </x:row>
    <x:row r="160">
      <x:c r="A160" s="58"/>
      <x:c r="B160" s="28" t="str">
        <x:f>IF(A160="","",MONTH(A160))</x:f>
      </x:c>
      <x:c r="C160" s="28" t="str">
        <x:f>IF(A160="","",TEXT(A160,"mmmm"))</x:f>
      </x:c>
      <x:c r="D160" s="28"/>
      <x:c r="E160" s="28"/>
      <x:c r="F160" s="28"/>
      <x:c r="G160" s="28"/>
      <x:c r="H160" s="28"/>
      <x:c r="I160" s="28"/>
      <x:c r="J160" s="59"/>
      <x:c r="K160" s="59" t="str">
        <x:f>IF(J160="","",IF('Paramètres'!$B$7="Oui",J160*'Paramètres'!$F$7,0))</x:f>
      </x:c>
      <x:c r="L160" s="59" t="str">
        <x:f>IF(J160="","",J160+K160)</x:f>
      </x:c>
      <x:c r="M160" s="59" t="n">
        <x:f>IF(AND(D160="Revenu",E160="Prestation de services"),J160,0)</x:f>
        <x:v>0</x:v>
      </x:c>
      <x:c r="N160" s="59" t="n">
        <x:f>IF(AND(D160="Revenu",E160="Vente marchandises"),J160,0)</x:f>
        <x:v>0</x:v>
      </x:c>
      <x:c r="O160" s="59" t="n">
        <x:f>IF(D160="Dépense",J160,0)</x:f>
        <x:v>0</x:v>
      </x:c>
      <x:c r="P160" s="28"/>
    </x:row>
    <x:row r="161">
      <x:c r="A161" s="58"/>
      <x:c r="B161" s="28" t="str">
        <x:f>IF(A161="","",MONTH(A161))</x:f>
      </x:c>
      <x:c r="C161" s="28" t="str">
        <x:f>IF(A161="","",TEXT(A161,"mmmm"))</x:f>
      </x:c>
      <x:c r="D161" s="28"/>
      <x:c r="E161" s="28"/>
      <x:c r="F161" s="28"/>
      <x:c r="G161" s="28"/>
      <x:c r="H161" s="28"/>
      <x:c r="I161" s="28"/>
      <x:c r="J161" s="59"/>
      <x:c r="K161" s="59" t="str">
        <x:f>IF(J161="","",IF('Paramètres'!$B$7="Oui",J161*'Paramètres'!$F$7,0))</x:f>
      </x:c>
      <x:c r="L161" s="59" t="str">
        <x:f>IF(J161="","",J161+K161)</x:f>
      </x:c>
      <x:c r="M161" s="59" t="n">
        <x:f>IF(AND(D161="Revenu",E161="Prestation de services"),J161,0)</x:f>
        <x:v>0</x:v>
      </x:c>
      <x:c r="N161" s="59" t="n">
        <x:f>IF(AND(D161="Revenu",E161="Vente marchandises"),J161,0)</x:f>
        <x:v>0</x:v>
      </x:c>
      <x:c r="O161" s="59" t="n">
        <x:f>IF(D161="Dépense",J161,0)</x:f>
        <x:v>0</x:v>
      </x:c>
      <x:c r="P161" s="28"/>
    </x:row>
    <x:row r="162">
      <x:c r="A162" s="58"/>
      <x:c r="B162" s="28" t="str">
        <x:f>IF(A162="","",MONTH(A162))</x:f>
      </x:c>
      <x:c r="C162" s="28" t="str">
        <x:f>IF(A162="","",TEXT(A162,"mmmm"))</x:f>
      </x:c>
      <x:c r="D162" s="28"/>
      <x:c r="E162" s="28"/>
      <x:c r="F162" s="28"/>
      <x:c r="G162" s="28"/>
      <x:c r="H162" s="28"/>
      <x:c r="I162" s="28"/>
      <x:c r="J162" s="59"/>
      <x:c r="K162" s="59" t="str">
        <x:f>IF(J162="","",IF('Paramètres'!$B$7="Oui",J162*'Paramètres'!$F$7,0))</x:f>
      </x:c>
      <x:c r="L162" s="59" t="str">
        <x:f>IF(J162="","",J162+K162)</x:f>
      </x:c>
      <x:c r="M162" s="59" t="n">
        <x:f>IF(AND(D162="Revenu",E162="Prestation de services"),J162,0)</x:f>
        <x:v>0</x:v>
      </x:c>
      <x:c r="N162" s="59" t="n">
        <x:f>IF(AND(D162="Revenu",E162="Vente marchandises"),J162,0)</x:f>
        <x:v>0</x:v>
      </x:c>
      <x:c r="O162" s="59" t="n">
        <x:f>IF(D162="Dépense",J162,0)</x:f>
        <x:v>0</x:v>
      </x:c>
      <x:c r="P162" s="28"/>
    </x:row>
    <x:row r="163">
      <x:c r="A163" s="58"/>
      <x:c r="B163" s="28" t="str">
        <x:f>IF(A163="","",MONTH(A163))</x:f>
      </x:c>
      <x:c r="C163" s="28" t="str">
        <x:f>IF(A163="","",TEXT(A163,"mmmm"))</x:f>
      </x:c>
      <x:c r="D163" s="28"/>
      <x:c r="E163" s="28"/>
      <x:c r="F163" s="28"/>
      <x:c r="G163" s="28"/>
      <x:c r="H163" s="28"/>
      <x:c r="I163" s="28"/>
      <x:c r="J163" s="59"/>
      <x:c r="K163" s="59" t="str">
        <x:f>IF(J163="","",IF('Paramètres'!$B$7="Oui",J163*'Paramètres'!$F$7,0))</x:f>
      </x:c>
      <x:c r="L163" s="59" t="str">
        <x:f>IF(J163="","",J163+K163)</x:f>
      </x:c>
      <x:c r="M163" s="59" t="n">
        <x:f>IF(AND(D163="Revenu",E163="Prestation de services"),J163,0)</x:f>
        <x:v>0</x:v>
      </x:c>
      <x:c r="N163" s="59" t="n">
        <x:f>IF(AND(D163="Revenu",E163="Vente marchandises"),J163,0)</x:f>
        <x:v>0</x:v>
      </x:c>
      <x:c r="O163" s="59" t="n">
        <x:f>IF(D163="Dépense",J163,0)</x:f>
        <x:v>0</x:v>
      </x:c>
      <x:c r="P163" s="28"/>
    </x:row>
    <x:row r="164">
      <x:c r="A164" s="58"/>
      <x:c r="B164" s="28" t="str">
        <x:f>IF(A164="","",MONTH(A164))</x:f>
      </x:c>
      <x:c r="C164" s="28" t="str">
        <x:f>IF(A164="","",TEXT(A164,"mmmm"))</x:f>
      </x:c>
      <x:c r="D164" s="28"/>
      <x:c r="E164" s="28"/>
      <x:c r="F164" s="28"/>
      <x:c r="G164" s="28"/>
      <x:c r="H164" s="28"/>
      <x:c r="I164" s="28"/>
      <x:c r="J164" s="59"/>
      <x:c r="K164" s="59" t="str">
        <x:f>IF(J164="","",IF('Paramètres'!$B$7="Oui",J164*'Paramètres'!$F$7,0))</x:f>
      </x:c>
      <x:c r="L164" s="59" t="str">
        <x:f>IF(J164="","",J164+K164)</x:f>
      </x:c>
      <x:c r="M164" s="59" t="n">
        <x:f>IF(AND(D164="Revenu",E164="Prestation de services"),J164,0)</x:f>
        <x:v>0</x:v>
      </x:c>
      <x:c r="N164" s="59" t="n">
        <x:f>IF(AND(D164="Revenu",E164="Vente marchandises"),J164,0)</x:f>
        <x:v>0</x:v>
      </x:c>
      <x:c r="O164" s="59" t="n">
        <x:f>IF(D164="Dépense",J164,0)</x:f>
        <x:v>0</x:v>
      </x:c>
      <x:c r="P164" s="28"/>
    </x:row>
    <x:row r="165">
      <x:c r="A165" s="58"/>
      <x:c r="B165" s="28" t="str">
        <x:f>IF(A165="","",MONTH(A165))</x:f>
      </x:c>
      <x:c r="C165" s="28" t="str">
        <x:f>IF(A165="","",TEXT(A165,"mmmm"))</x:f>
      </x:c>
      <x:c r="D165" s="28"/>
      <x:c r="E165" s="28"/>
      <x:c r="F165" s="28"/>
      <x:c r="G165" s="28"/>
      <x:c r="H165" s="28"/>
      <x:c r="I165" s="28"/>
      <x:c r="J165" s="59"/>
      <x:c r="K165" s="59" t="str">
        <x:f>IF(J165="","",IF('Paramètres'!$B$7="Oui",J165*'Paramètres'!$F$7,0))</x:f>
      </x:c>
      <x:c r="L165" s="59" t="str">
        <x:f>IF(J165="","",J165+K165)</x:f>
      </x:c>
      <x:c r="M165" s="59" t="n">
        <x:f>IF(AND(D165="Revenu",E165="Prestation de services"),J165,0)</x:f>
        <x:v>0</x:v>
      </x:c>
      <x:c r="N165" s="59" t="n">
        <x:f>IF(AND(D165="Revenu",E165="Vente marchandises"),J165,0)</x:f>
        <x:v>0</x:v>
      </x:c>
      <x:c r="O165" s="59" t="n">
        <x:f>IF(D165="Dépense",J165,0)</x:f>
        <x:v>0</x:v>
      </x:c>
      <x:c r="P165" s="28"/>
    </x:row>
    <x:row r="166">
      <x:c r="A166" s="58"/>
      <x:c r="B166" s="28" t="str">
        <x:f>IF(A166="","",MONTH(A166))</x:f>
      </x:c>
      <x:c r="C166" s="28" t="str">
        <x:f>IF(A166="","",TEXT(A166,"mmmm"))</x:f>
      </x:c>
      <x:c r="D166" s="28"/>
      <x:c r="E166" s="28"/>
      <x:c r="F166" s="28"/>
      <x:c r="G166" s="28"/>
      <x:c r="H166" s="28"/>
      <x:c r="I166" s="28"/>
      <x:c r="J166" s="59"/>
      <x:c r="K166" s="59" t="str">
        <x:f>IF(J166="","",IF('Paramètres'!$B$7="Oui",J166*'Paramètres'!$F$7,0))</x:f>
      </x:c>
      <x:c r="L166" s="59" t="str">
        <x:f>IF(J166="","",J166+K166)</x:f>
      </x:c>
      <x:c r="M166" s="59" t="n">
        <x:f>IF(AND(D166="Revenu",E166="Prestation de services"),J166,0)</x:f>
        <x:v>0</x:v>
      </x:c>
      <x:c r="N166" s="59" t="n">
        <x:f>IF(AND(D166="Revenu",E166="Vente marchandises"),J166,0)</x:f>
        <x:v>0</x:v>
      </x:c>
      <x:c r="O166" s="59" t="n">
        <x:f>IF(D166="Dépense",J166,0)</x:f>
        <x:v>0</x:v>
      </x:c>
      <x:c r="P166" s="28"/>
    </x:row>
    <x:row r="167">
      <x:c r="A167" s="58"/>
      <x:c r="B167" s="28" t="str">
        <x:f>IF(A167="","",MONTH(A167))</x:f>
      </x:c>
      <x:c r="C167" s="28" t="str">
        <x:f>IF(A167="","",TEXT(A167,"mmmm"))</x:f>
      </x:c>
      <x:c r="D167" s="28"/>
      <x:c r="E167" s="28"/>
      <x:c r="F167" s="28"/>
      <x:c r="G167" s="28"/>
      <x:c r="H167" s="28"/>
      <x:c r="I167" s="28"/>
      <x:c r="J167" s="59"/>
      <x:c r="K167" s="59" t="str">
        <x:f>IF(J167="","",IF('Paramètres'!$B$7="Oui",J167*'Paramètres'!$F$7,0))</x:f>
      </x:c>
      <x:c r="L167" s="59" t="str">
        <x:f>IF(J167="","",J167+K167)</x:f>
      </x:c>
      <x:c r="M167" s="59" t="n">
        <x:f>IF(AND(D167="Revenu",E167="Prestation de services"),J167,0)</x:f>
        <x:v>0</x:v>
      </x:c>
      <x:c r="N167" s="59" t="n">
        <x:f>IF(AND(D167="Revenu",E167="Vente marchandises"),J167,0)</x:f>
        <x:v>0</x:v>
      </x:c>
      <x:c r="O167" s="59" t="n">
        <x:f>IF(D167="Dépense",J167,0)</x:f>
        <x:v>0</x:v>
      </x:c>
      <x:c r="P167" s="28"/>
    </x:row>
    <x:row r="168">
      <x:c r="A168" s="58"/>
      <x:c r="B168" s="28" t="str">
        <x:f>IF(A168="","",MONTH(A168))</x:f>
      </x:c>
      <x:c r="C168" s="28" t="str">
        <x:f>IF(A168="","",TEXT(A168,"mmmm"))</x:f>
      </x:c>
      <x:c r="D168" s="28"/>
      <x:c r="E168" s="28"/>
      <x:c r="F168" s="28"/>
      <x:c r="G168" s="28"/>
      <x:c r="H168" s="28"/>
      <x:c r="I168" s="28"/>
      <x:c r="J168" s="59"/>
      <x:c r="K168" s="59" t="str">
        <x:f>IF(J168="","",IF('Paramètres'!$B$7="Oui",J168*'Paramètres'!$F$7,0))</x:f>
      </x:c>
      <x:c r="L168" s="59" t="str">
        <x:f>IF(J168="","",J168+K168)</x:f>
      </x:c>
      <x:c r="M168" s="59" t="n">
        <x:f>IF(AND(D168="Revenu",E168="Prestation de services"),J168,0)</x:f>
        <x:v>0</x:v>
      </x:c>
      <x:c r="N168" s="59" t="n">
        <x:f>IF(AND(D168="Revenu",E168="Vente marchandises"),J168,0)</x:f>
        <x:v>0</x:v>
      </x:c>
      <x:c r="O168" s="59" t="n">
        <x:f>IF(D168="Dépense",J168,0)</x:f>
        <x:v>0</x:v>
      </x:c>
      <x:c r="P168" s="28"/>
    </x:row>
    <x:row r="169">
      <x:c r="A169" s="58"/>
      <x:c r="B169" s="28" t="str">
        <x:f>IF(A169="","",MONTH(A169))</x:f>
      </x:c>
      <x:c r="C169" s="28" t="str">
        <x:f>IF(A169="","",TEXT(A169,"mmmm"))</x:f>
      </x:c>
      <x:c r="D169" s="28"/>
      <x:c r="E169" s="28"/>
      <x:c r="F169" s="28"/>
      <x:c r="G169" s="28"/>
      <x:c r="H169" s="28"/>
      <x:c r="I169" s="28"/>
      <x:c r="J169" s="59"/>
      <x:c r="K169" s="59" t="str">
        <x:f>IF(J169="","",IF('Paramètres'!$B$7="Oui",J169*'Paramètres'!$F$7,0))</x:f>
      </x:c>
      <x:c r="L169" s="59" t="str">
        <x:f>IF(J169="","",J169+K169)</x:f>
      </x:c>
      <x:c r="M169" s="59" t="n">
        <x:f>IF(AND(D169="Revenu",E169="Prestation de services"),J169,0)</x:f>
        <x:v>0</x:v>
      </x:c>
      <x:c r="N169" s="59" t="n">
        <x:f>IF(AND(D169="Revenu",E169="Vente marchandises"),J169,0)</x:f>
        <x:v>0</x:v>
      </x:c>
      <x:c r="O169" s="59" t="n">
        <x:f>IF(D169="Dépense",J169,0)</x:f>
        <x:v>0</x:v>
      </x:c>
      <x:c r="P169" s="28"/>
    </x:row>
    <x:row r="170">
      <x:c r="A170" s="58"/>
      <x:c r="B170" s="28" t="str">
        <x:f>IF(A170="","",MONTH(A170))</x:f>
      </x:c>
      <x:c r="C170" s="28" t="str">
        <x:f>IF(A170="","",TEXT(A170,"mmmm"))</x:f>
      </x:c>
      <x:c r="D170" s="28"/>
      <x:c r="E170" s="28"/>
      <x:c r="F170" s="28"/>
      <x:c r="G170" s="28"/>
      <x:c r="H170" s="28"/>
      <x:c r="I170" s="28"/>
      <x:c r="J170" s="59"/>
      <x:c r="K170" s="59" t="str">
        <x:f>IF(J170="","",IF('Paramètres'!$B$7="Oui",J170*'Paramètres'!$F$7,0))</x:f>
      </x:c>
      <x:c r="L170" s="59" t="str">
        <x:f>IF(J170="","",J170+K170)</x:f>
      </x:c>
      <x:c r="M170" s="59" t="n">
        <x:f>IF(AND(D170="Revenu",E170="Prestation de services"),J170,0)</x:f>
        <x:v>0</x:v>
      </x:c>
      <x:c r="N170" s="59" t="n">
        <x:f>IF(AND(D170="Revenu",E170="Vente marchandises"),J170,0)</x:f>
        <x:v>0</x:v>
      </x:c>
      <x:c r="O170" s="59" t="n">
        <x:f>IF(D170="Dépense",J170,0)</x:f>
        <x:v>0</x:v>
      </x:c>
      <x:c r="P170" s="28"/>
    </x:row>
    <x:row r="171">
      <x:c r="A171" s="58"/>
      <x:c r="B171" s="28" t="str">
        <x:f>IF(A171="","",MONTH(A171))</x:f>
      </x:c>
      <x:c r="C171" s="28" t="str">
        <x:f>IF(A171="","",TEXT(A171,"mmmm"))</x:f>
      </x:c>
      <x:c r="D171" s="28"/>
      <x:c r="E171" s="28"/>
      <x:c r="F171" s="28"/>
      <x:c r="G171" s="28"/>
      <x:c r="H171" s="28"/>
      <x:c r="I171" s="28"/>
      <x:c r="J171" s="59"/>
      <x:c r="K171" s="59" t="str">
        <x:f>IF(J171="","",IF('Paramètres'!$B$7="Oui",J171*'Paramètres'!$F$7,0))</x:f>
      </x:c>
      <x:c r="L171" s="59" t="str">
        <x:f>IF(J171="","",J171+K171)</x:f>
      </x:c>
      <x:c r="M171" s="59" t="n">
        <x:f>IF(AND(D171="Revenu",E171="Prestation de services"),J171,0)</x:f>
        <x:v>0</x:v>
      </x:c>
      <x:c r="N171" s="59" t="n">
        <x:f>IF(AND(D171="Revenu",E171="Vente marchandises"),J171,0)</x:f>
        <x:v>0</x:v>
      </x:c>
      <x:c r="O171" s="59" t="n">
        <x:f>IF(D171="Dépense",J171,0)</x:f>
        <x:v>0</x:v>
      </x:c>
      <x:c r="P171" s="28"/>
    </x:row>
    <x:row r="172">
      <x:c r="A172" s="58"/>
      <x:c r="B172" s="28" t="str">
        <x:f>IF(A172="","",MONTH(A172))</x:f>
      </x:c>
      <x:c r="C172" s="28" t="str">
        <x:f>IF(A172="","",TEXT(A172,"mmmm"))</x:f>
      </x:c>
      <x:c r="D172" s="28"/>
      <x:c r="E172" s="28"/>
      <x:c r="F172" s="28"/>
      <x:c r="G172" s="28"/>
      <x:c r="H172" s="28"/>
      <x:c r="I172" s="28"/>
      <x:c r="J172" s="59"/>
      <x:c r="K172" s="59" t="str">
        <x:f>IF(J172="","",IF('Paramètres'!$B$7="Oui",J172*'Paramètres'!$F$7,0))</x:f>
      </x:c>
      <x:c r="L172" s="59" t="str">
        <x:f>IF(J172="","",J172+K172)</x:f>
      </x:c>
      <x:c r="M172" s="59" t="n">
        <x:f>IF(AND(D172="Revenu",E172="Prestation de services"),J172,0)</x:f>
        <x:v>0</x:v>
      </x:c>
      <x:c r="N172" s="59" t="n">
        <x:f>IF(AND(D172="Revenu",E172="Vente marchandises"),J172,0)</x:f>
        <x:v>0</x:v>
      </x:c>
      <x:c r="O172" s="59" t="n">
        <x:f>IF(D172="Dépense",J172,0)</x:f>
        <x:v>0</x:v>
      </x:c>
      <x:c r="P172" s="28"/>
    </x:row>
    <x:row r="173">
      <x:c r="A173" s="58"/>
      <x:c r="B173" s="28" t="str">
        <x:f>IF(A173="","",MONTH(A173))</x:f>
      </x:c>
      <x:c r="C173" s="28" t="str">
        <x:f>IF(A173="","",TEXT(A173,"mmmm"))</x:f>
      </x:c>
      <x:c r="D173" s="28"/>
      <x:c r="E173" s="28"/>
      <x:c r="F173" s="28"/>
      <x:c r="G173" s="28"/>
      <x:c r="H173" s="28"/>
      <x:c r="I173" s="28"/>
      <x:c r="J173" s="59"/>
      <x:c r="K173" s="59" t="str">
        <x:f>IF(J173="","",IF('Paramètres'!$B$7="Oui",J173*'Paramètres'!$F$7,0))</x:f>
      </x:c>
      <x:c r="L173" s="59" t="str">
        <x:f>IF(J173="","",J173+K173)</x:f>
      </x:c>
      <x:c r="M173" s="59" t="n">
        <x:f>IF(AND(D173="Revenu",E173="Prestation de services"),J173,0)</x:f>
        <x:v>0</x:v>
      </x:c>
      <x:c r="N173" s="59" t="n">
        <x:f>IF(AND(D173="Revenu",E173="Vente marchandises"),J173,0)</x:f>
        <x:v>0</x:v>
      </x:c>
      <x:c r="O173" s="59" t="n">
        <x:f>IF(D173="Dépense",J173,0)</x:f>
        <x:v>0</x:v>
      </x:c>
      <x:c r="P173" s="28"/>
    </x:row>
    <x:row r="174">
      <x:c r="A174" s="58"/>
      <x:c r="B174" s="28" t="str">
        <x:f>IF(A174="","",MONTH(A174))</x:f>
      </x:c>
      <x:c r="C174" s="28" t="str">
        <x:f>IF(A174="","",TEXT(A174,"mmmm"))</x:f>
      </x:c>
      <x:c r="D174" s="28"/>
      <x:c r="E174" s="28"/>
      <x:c r="F174" s="28"/>
      <x:c r="G174" s="28"/>
      <x:c r="H174" s="28"/>
      <x:c r="I174" s="28"/>
      <x:c r="J174" s="59"/>
      <x:c r="K174" s="59" t="str">
        <x:f>IF(J174="","",IF('Paramètres'!$B$7="Oui",J174*'Paramètres'!$F$7,0))</x:f>
      </x:c>
      <x:c r="L174" s="59" t="str">
        <x:f>IF(J174="","",J174+K174)</x:f>
      </x:c>
      <x:c r="M174" s="59" t="n">
        <x:f>IF(AND(D174="Revenu",E174="Prestation de services"),J174,0)</x:f>
        <x:v>0</x:v>
      </x:c>
      <x:c r="N174" s="59" t="n">
        <x:f>IF(AND(D174="Revenu",E174="Vente marchandises"),J174,0)</x:f>
        <x:v>0</x:v>
      </x:c>
      <x:c r="O174" s="59" t="n">
        <x:f>IF(D174="Dépense",J174,0)</x:f>
        <x:v>0</x:v>
      </x:c>
      <x:c r="P174" s="28"/>
    </x:row>
    <x:row r="175">
      <x:c r="A175" s="58"/>
      <x:c r="B175" s="28" t="str">
        <x:f>IF(A175="","",MONTH(A175))</x:f>
      </x:c>
      <x:c r="C175" s="28" t="str">
        <x:f>IF(A175="","",TEXT(A175,"mmmm"))</x:f>
      </x:c>
      <x:c r="D175" s="28"/>
      <x:c r="E175" s="28"/>
      <x:c r="F175" s="28"/>
      <x:c r="G175" s="28"/>
      <x:c r="H175" s="28"/>
      <x:c r="I175" s="28"/>
      <x:c r="J175" s="59"/>
      <x:c r="K175" s="59" t="str">
        <x:f>IF(J175="","",IF('Paramètres'!$B$7="Oui",J175*'Paramètres'!$F$7,0))</x:f>
      </x:c>
      <x:c r="L175" s="59" t="str">
        <x:f>IF(J175="","",J175+K175)</x:f>
      </x:c>
      <x:c r="M175" s="59" t="n">
        <x:f>IF(AND(D175="Revenu",E175="Prestation de services"),J175,0)</x:f>
        <x:v>0</x:v>
      </x:c>
      <x:c r="N175" s="59" t="n">
        <x:f>IF(AND(D175="Revenu",E175="Vente marchandises"),J175,0)</x:f>
        <x:v>0</x:v>
      </x:c>
      <x:c r="O175" s="59" t="n">
        <x:f>IF(D175="Dépense",J175,0)</x:f>
        <x:v>0</x:v>
      </x:c>
      <x:c r="P175" s="28"/>
    </x:row>
    <x:row r="176">
      <x:c r="A176" s="58"/>
      <x:c r="B176" s="28" t="str">
        <x:f>IF(A176="","",MONTH(A176))</x:f>
      </x:c>
      <x:c r="C176" s="28" t="str">
        <x:f>IF(A176="","",TEXT(A176,"mmmm"))</x:f>
      </x:c>
      <x:c r="D176" s="28"/>
      <x:c r="E176" s="28"/>
      <x:c r="F176" s="28"/>
      <x:c r="G176" s="28"/>
      <x:c r="H176" s="28"/>
      <x:c r="I176" s="28"/>
      <x:c r="J176" s="59"/>
      <x:c r="K176" s="59" t="str">
        <x:f>IF(J176="","",IF('Paramètres'!$B$7="Oui",J176*'Paramètres'!$F$7,0))</x:f>
      </x:c>
      <x:c r="L176" s="59" t="str">
        <x:f>IF(J176="","",J176+K176)</x:f>
      </x:c>
      <x:c r="M176" s="59" t="n">
        <x:f>IF(AND(D176="Revenu",E176="Prestation de services"),J176,0)</x:f>
        <x:v>0</x:v>
      </x:c>
      <x:c r="N176" s="59" t="n">
        <x:f>IF(AND(D176="Revenu",E176="Vente marchandises"),J176,0)</x:f>
        <x:v>0</x:v>
      </x:c>
      <x:c r="O176" s="59" t="n">
        <x:f>IF(D176="Dépense",J176,0)</x:f>
        <x:v>0</x:v>
      </x:c>
      <x:c r="P176" s="28"/>
    </x:row>
    <x:row r="177">
      <x:c r="A177" s="58"/>
      <x:c r="B177" s="28" t="str">
        <x:f>IF(A177="","",MONTH(A177))</x:f>
      </x:c>
      <x:c r="C177" s="28" t="str">
        <x:f>IF(A177="","",TEXT(A177,"mmmm"))</x:f>
      </x:c>
      <x:c r="D177" s="28"/>
      <x:c r="E177" s="28"/>
      <x:c r="F177" s="28"/>
      <x:c r="G177" s="28"/>
      <x:c r="H177" s="28"/>
      <x:c r="I177" s="28"/>
      <x:c r="J177" s="59"/>
      <x:c r="K177" s="59" t="str">
        <x:f>IF(J177="","",IF('Paramètres'!$B$7="Oui",J177*'Paramètres'!$F$7,0))</x:f>
      </x:c>
      <x:c r="L177" s="59" t="str">
        <x:f>IF(J177="","",J177+K177)</x:f>
      </x:c>
      <x:c r="M177" s="59" t="n">
        <x:f>IF(AND(D177="Revenu",E177="Prestation de services"),J177,0)</x:f>
        <x:v>0</x:v>
      </x:c>
      <x:c r="N177" s="59" t="n">
        <x:f>IF(AND(D177="Revenu",E177="Vente marchandises"),J177,0)</x:f>
        <x:v>0</x:v>
      </x:c>
      <x:c r="O177" s="59" t="n">
        <x:f>IF(D177="Dépense",J177,0)</x:f>
        <x:v>0</x:v>
      </x:c>
      <x:c r="P177" s="28"/>
    </x:row>
    <x:row r="178">
      <x:c r="A178" s="58"/>
      <x:c r="B178" s="28" t="str">
        <x:f>IF(A178="","",MONTH(A178))</x:f>
      </x:c>
      <x:c r="C178" s="28" t="str">
        <x:f>IF(A178="","",TEXT(A178,"mmmm"))</x:f>
      </x:c>
      <x:c r="D178" s="28"/>
      <x:c r="E178" s="28"/>
      <x:c r="F178" s="28"/>
      <x:c r="G178" s="28"/>
      <x:c r="H178" s="28"/>
      <x:c r="I178" s="28"/>
      <x:c r="J178" s="59"/>
      <x:c r="K178" s="59" t="str">
        <x:f>IF(J178="","",IF('Paramètres'!$B$7="Oui",J178*'Paramètres'!$F$7,0))</x:f>
      </x:c>
      <x:c r="L178" s="59" t="str">
        <x:f>IF(J178="","",J178+K178)</x:f>
      </x:c>
      <x:c r="M178" s="59" t="n">
        <x:f>IF(AND(D178="Revenu",E178="Prestation de services"),J178,0)</x:f>
        <x:v>0</x:v>
      </x:c>
      <x:c r="N178" s="59" t="n">
        <x:f>IF(AND(D178="Revenu",E178="Vente marchandises"),J178,0)</x:f>
        <x:v>0</x:v>
      </x:c>
      <x:c r="O178" s="59" t="n">
        <x:f>IF(D178="Dépense",J178,0)</x:f>
        <x:v>0</x:v>
      </x:c>
      <x:c r="P178" s="28"/>
    </x:row>
    <x:row r="179">
      <x:c r="A179" s="58"/>
      <x:c r="B179" s="28" t="str">
        <x:f>IF(A179="","",MONTH(A179))</x:f>
      </x:c>
      <x:c r="C179" s="28" t="str">
        <x:f>IF(A179="","",TEXT(A179,"mmmm"))</x:f>
      </x:c>
      <x:c r="D179" s="28"/>
      <x:c r="E179" s="28"/>
      <x:c r="F179" s="28"/>
      <x:c r="G179" s="28"/>
      <x:c r="H179" s="28"/>
      <x:c r="I179" s="28"/>
      <x:c r="J179" s="59"/>
      <x:c r="K179" s="59" t="str">
        <x:f>IF(J179="","",IF('Paramètres'!$B$7="Oui",J179*'Paramètres'!$F$7,0))</x:f>
      </x:c>
      <x:c r="L179" s="59" t="str">
        <x:f>IF(J179="","",J179+K179)</x:f>
      </x:c>
      <x:c r="M179" s="59" t="n">
        <x:f>IF(AND(D179="Revenu",E179="Prestation de services"),J179,0)</x:f>
        <x:v>0</x:v>
      </x:c>
      <x:c r="N179" s="59" t="n">
        <x:f>IF(AND(D179="Revenu",E179="Vente marchandises"),J179,0)</x:f>
        <x:v>0</x:v>
      </x:c>
      <x:c r="O179" s="59" t="n">
        <x:f>IF(D179="Dépense",J179,0)</x:f>
        <x:v>0</x:v>
      </x:c>
      <x:c r="P179" s="28"/>
    </x:row>
    <x:row r="180">
      <x:c r="A180" s="58"/>
      <x:c r="B180" s="28" t="str">
        <x:f>IF(A180="","",MONTH(A180))</x:f>
      </x:c>
      <x:c r="C180" s="28" t="str">
        <x:f>IF(A180="","",TEXT(A180,"mmmm"))</x:f>
      </x:c>
      <x:c r="D180" s="28"/>
      <x:c r="E180" s="28"/>
      <x:c r="F180" s="28"/>
      <x:c r="G180" s="28"/>
      <x:c r="H180" s="28"/>
      <x:c r="I180" s="28"/>
      <x:c r="J180" s="59"/>
      <x:c r="K180" s="59" t="str">
        <x:f>IF(J180="","",IF('Paramètres'!$B$7="Oui",J180*'Paramètres'!$F$7,0))</x:f>
      </x:c>
      <x:c r="L180" s="59" t="str">
        <x:f>IF(J180="","",J180+K180)</x:f>
      </x:c>
      <x:c r="M180" s="59" t="n">
        <x:f>IF(AND(D180="Revenu",E180="Prestation de services"),J180,0)</x:f>
        <x:v>0</x:v>
      </x:c>
      <x:c r="N180" s="59" t="n">
        <x:f>IF(AND(D180="Revenu",E180="Vente marchandises"),J180,0)</x:f>
        <x:v>0</x:v>
      </x:c>
      <x:c r="O180" s="59" t="n">
        <x:f>IF(D180="Dépense",J180,0)</x:f>
        <x:v>0</x:v>
      </x:c>
      <x:c r="P180" s="28"/>
    </x:row>
    <x:row r="181">
      <x:c r="A181" s="58"/>
      <x:c r="B181" s="28" t="str">
        <x:f>IF(A181="","",MONTH(A181))</x:f>
      </x:c>
      <x:c r="C181" s="28" t="str">
        <x:f>IF(A181="","",TEXT(A181,"mmmm"))</x:f>
      </x:c>
      <x:c r="D181" s="28"/>
      <x:c r="E181" s="28"/>
      <x:c r="F181" s="28"/>
      <x:c r="G181" s="28"/>
      <x:c r="H181" s="28"/>
      <x:c r="I181" s="28"/>
      <x:c r="J181" s="59"/>
      <x:c r="K181" s="59" t="str">
        <x:f>IF(J181="","",IF('Paramètres'!$B$7="Oui",J181*'Paramètres'!$F$7,0))</x:f>
      </x:c>
      <x:c r="L181" s="59" t="str">
        <x:f>IF(J181="","",J181+K181)</x:f>
      </x:c>
      <x:c r="M181" s="59" t="n">
        <x:f>IF(AND(D181="Revenu",E181="Prestation de services"),J181,0)</x:f>
        <x:v>0</x:v>
      </x:c>
      <x:c r="N181" s="59" t="n">
        <x:f>IF(AND(D181="Revenu",E181="Vente marchandises"),J181,0)</x:f>
        <x:v>0</x:v>
      </x:c>
      <x:c r="O181" s="59" t="n">
        <x:f>IF(D181="Dépense",J181,0)</x:f>
        <x:v>0</x:v>
      </x:c>
      <x:c r="P181" s="28"/>
    </x:row>
    <x:row r="182">
      <x:c r="A182" s="58"/>
      <x:c r="B182" s="28" t="str">
        <x:f>IF(A182="","",MONTH(A182))</x:f>
      </x:c>
      <x:c r="C182" s="28" t="str">
        <x:f>IF(A182="","",TEXT(A182,"mmmm"))</x:f>
      </x:c>
      <x:c r="D182" s="28"/>
      <x:c r="E182" s="28"/>
      <x:c r="F182" s="28"/>
      <x:c r="G182" s="28"/>
      <x:c r="H182" s="28"/>
      <x:c r="I182" s="28"/>
      <x:c r="J182" s="59"/>
      <x:c r="K182" s="59" t="str">
        <x:f>IF(J182="","",IF('Paramètres'!$B$7="Oui",J182*'Paramètres'!$F$7,0))</x:f>
      </x:c>
      <x:c r="L182" s="59" t="str">
        <x:f>IF(J182="","",J182+K182)</x:f>
      </x:c>
      <x:c r="M182" s="59" t="n">
        <x:f>IF(AND(D182="Revenu",E182="Prestation de services"),J182,0)</x:f>
        <x:v>0</x:v>
      </x:c>
      <x:c r="N182" s="59" t="n">
        <x:f>IF(AND(D182="Revenu",E182="Vente marchandises"),J182,0)</x:f>
        <x:v>0</x:v>
      </x:c>
      <x:c r="O182" s="59" t="n">
        <x:f>IF(D182="Dépense",J182,0)</x:f>
        <x:v>0</x:v>
      </x:c>
      <x:c r="P182" s="28"/>
    </x:row>
    <x:row r="183">
      <x:c r="A183" s="58"/>
      <x:c r="B183" s="28" t="str">
        <x:f>IF(A183="","",MONTH(A183))</x:f>
      </x:c>
      <x:c r="C183" s="28" t="str">
        <x:f>IF(A183="","",TEXT(A183,"mmmm"))</x:f>
      </x:c>
      <x:c r="D183" s="28"/>
      <x:c r="E183" s="28"/>
      <x:c r="F183" s="28"/>
      <x:c r="G183" s="28"/>
      <x:c r="H183" s="28"/>
      <x:c r="I183" s="28"/>
      <x:c r="J183" s="59"/>
      <x:c r="K183" s="59" t="str">
        <x:f>IF(J183="","",IF('Paramètres'!$B$7="Oui",J183*'Paramètres'!$F$7,0))</x:f>
      </x:c>
      <x:c r="L183" s="59" t="str">
        <x:f>IF(J183="","",J183+K183)</x:f>
      </x:c>
      <x:c r="M183" s="59" t="n">
        <x:f>IF(AND(D183="Revenu",E183="Prestation de services"),J183,0)</x:f>
        <x:v>0</x:v>
      </x:c>
      <x:c r="N183" s="59" t="n">
        <x:f>IF(AND(D183="Revenu",E183="Vente marchandises"),J183,0)</x:f>
        <x:v>0</x:v>
      </x:c>
      <x:c r="O183" s="59" t="n">
        <x:f>IF(D183="Dépense",J183,0)</x:f>
        <x:v>0</x:v>
      </x:c>
      <x:c r="P183" s="28"/>
    </x:row>
    <x:row r="184">
      <x:c r="A184" s="58"/>
      <x:c r="B184" s="28" t="str">
        <x:f>IF(A184="","",MONTH(A184))</x:f>
      </x:c>
      <x:c r="C184" s="28" t="str">
        <x:f>IF(A184="","",TEXT(A184,"mmmm"))</x:f>
      </x:c>
      <x:c r="D184" s="28"/>
      <x:c r="E184" s="28"/>
      <x:c r="F184" s="28"/>
      <x:c r="G184" s="28"/>
      <x:c r="H184" s="28"/>
      <x:c r="I184" s="28"/>
      <x:c r="J184" s="59"/>
      <x:c r="K184" s="59" t="str">
        <x:f>IF(J184="","",IF('Paramètres'!$B$7="Oui",J184*'Paramètres'!$F$7,0))</x:f>
      </x:c>
      <x:c r="L184" s="59" t="str">
        <x:f>IF(J184="","",J184+K184)</x:f>
      </x:c>
      <x:c r="M184" s="59" t="n">
        <x:f>IF(AND(D184="Revenu",E184="Prestation de services"),J184,0)</x:f>
        <x:v>0</x:v>
      </x:c>
      <x:c r="N184" s="59" t="n">
        <x:f>IF(AND(D184="Revenu",E184="Vente marchandises"),J184,0)</x:f>
        <x:v>0</x:v>
      </x:c>
      <x:c r="O184" s="59" t="n">
        <x:f>IF(D184="Dépense",J184,0)</x:f>
        <x:v>0</x:v>
      </x:c>
      <x:c r="P184" s="28"/>
    </x:row>
    <x:row r="185">
      <x:c r="A185" s="58"/>
      <x:c r="B185" s="28" t="str">
        <x:f>IF(A185="","",MONTH(A185))</x:f>
      </x:c>
      <x:c r="C185" s="28" t="str">
        <x:f>IF(A185="","",TEXT(A185,"mmmm"))</x:f>
      </x:c>
      <x:c r="D185" s="28"/>
      <x:c r="E185" s="28"/>
      <x:c r="F185" s="28"/>
      <x:c r="G185" s="28"/>
      <x:c r="H185" s="28"/>
      <x:c r="I185" s="28"/>
      <x:c r="J185" s="59"/>
      <x:c r="K185" s="59" t="str">
        <x:f>IF(J185="","",IF('Paramètres'!$B$7="Oui",J185*'Paramètres'!$F$7,0))</x:f>
      </x:c>
      <x:c r="L185" s="59" t="str">
        <x:f>IF(J185="","",J185+K185)</x:f>
      </x:c>
      <x:c r="M185" s="59" t="n">
        <x:f>IF(AND(D185="Revenu",E185="Prestation de services"),J185,0)</x:f>
        <x:v>0</x:v>
      </x:c>
      <x:c r="N185" s="59" t="n">
        <x:f>IF(AND(D185="Revenu",E185="Vente marchandises"),J185,0)</x:f>
        <x:v>0</x:v>
      </x:c>
      <x:c r="O185" s="59" t="n">
        <x:f>IF(D185="Dépense",J185,0)</x:f>
        <x:v>0</x:v>
      </x:c>
      <x:c r="P185" s="28"/>
    </x:row>
    <x:row r="186">
      <x:c r="A186" s="58"/>
      <x:c r="B186" s="28" t="str">
        <x:f>IF(A186="","",MONTH(A186))</x:f>
      </x:c>
      <x:c r="C186" s="28" t="str">
        <x:f>IF(A186="","",TEXT(A186,"mmmm"))</x:f>
      </x:c>
      <x:c r="D186" s="28"/>
      <x:c r="E186" s="28"/>
      <x:c r="F186" s="28"/>
      <x:c r="G186" s="28"/>
      <x:c r="H186" s="28"/>
      <x:c r="I186" s="28"/>
      <x:c r="J186" s="59"/>
      <x:c r="K186" s="59" t="str">
        <x:f>IF(J186="","",IF('Paramètres'!$B$7="Oui",J186*'Paramètres'!$F$7,0))</x:f>
      </x:c>
      <x:c r="L186" s="59" t="str">
        <x:f>IF(J186="","",J186+K186)</x:f>
      </x:c>
      <x:c r="M186" s="59" t="n">
        <x:f>IF(AND(D186="Revenu",E186="Prestation de services"),J186,0)</x:f>
        <x:v>0</x:v>
      </x:c>
      <x:c r="N186" s="59" t="n">
        <x:f>IF(AND(D186="Revenu",E186="Vente marchandises"),J186,0)</x:f>
        <x:v>0</x:v>
      </x:c>
      <x:c r="O186" s="59" t="n">
        <x:f>IF(D186="Dépense",J186,0)</x:f>
        <x:v>0</x:v>
      </x:c>
      <x:c r="P186" s="28"/>
    </x:row>
    <x:row r="187">
      <x:c r="A187" s="58"/>
      <x:c r="B187" s="28" t="str">
        <x:f>IF(A187="","",MONTH(A187))</x:f>
      </x:c>
      <x:c r="C187" s="28" t="str">
        <x:f>IF(A187="","",TEXT(A187,"mmmm"))</x:f>
      </x:c>
      <x:c r="D187" s="28"/>
      <x:c r="E187" s="28"/>
      <x:c r="F187" s="28"/>
      <x:c r="G187" s="28"/>
      <x:c r="H187" s="28"/>
      <x:c r="I187" s="28"/>
      <x:c r="J187" s="59"/>
      <x:c r="K187" s="59" t="str">
        <x:f>IF(J187="","",IF('Paramètres'!$B$7="Oui",J187*'Paramètres'!$F$7,0))</x:f>
      </x:c>
      <x:c r="L187" s="59" t="str">
        <x:f>IF(J187="","",J187+K187)</x:f>
      </x:c>
      <x:c r="M187" s="59" t="n">
        <x:f>IF(AND(D187="Revenu",E187="Prestation de services"),J187,0)</x:f>
        <x:v>0</x:v>
      </x:c>
      <x:c r="N187" s="59" t="n">
        <x:f>IF(AND(D187="Revenu",E187="Vente marchandises"),J187,0)</x:f>
        <x:v>0</x:v>
      </x:c>
      <x:c r="O187" s="59" t="n">
        <x:f>IF(D187="Dépense",J187,0)</x:f>
        <x:v>0</x:v>
      </x:c>
      <x:c r="P187" s="28"/>
    </x:row>
    <x:row r="188">
      <x:c r="A188" s="58"/>
      <x:c r="B188" s="28" t="str">
        <x:f>IF(A188="","",MONTH(A188))</x:f>
      </x:c>
      <x:c r="C188" s="28" t="str">
        <x:f>IF(A188="","",TEXT(A188,"mmmm"))</x:f>
      </x:c>
      <x:c r="D188" s="28"/>
      <x:c r="E188" s="28"/>
      <x:c r="F188" s="28"/>
      <x:c r="G188" s="28"/>
      <x:c r="H188" s="28"/>
      <x:c r="I188" s="28"/>
      <x:c r="J188" s="59"/>
      <x:c r="K188" s="59" t="str">
        <x:f>IF(J188="","",IF('Paramètres'!$B$7="Oui",J188*'Paramètres'!$F$7,0))</x:f>
      </x:c>
      <x:c r="L188" s="59" t="str">
        <x:f>IF(J188="","",J188+K188)</x:f>
      </x:c>
      <x:c r="M188" s="59" t="n">
        <x:f>IF(AND(D188="Revenu",E188="Prestation de services"),J188,0)</x:f>
        <x:v>0</x:v>
      </x:c>
      <x:c r="N188" s="59" t="n">
        <x:f>IF(AND(D188="Revenu",E188="Vente marchandises"),J188,0)</x:f>
        <x:v>0</x:v>
      </x:c>
      <x:c r="O188" s="59" t="n">
        <x:f>IF(D188="Dépense",J188,0)</x:f>
        <x:v>0</x:v>
      </x:c>
      <x:c r="P188" s="28"/>
    </x:row>
    <x:row r="189">
      <x:c r="A189" s="58"/>
      <x:c r="B189" s="28" t="str">
        <x:f>IF(A189="","",MONTH(A189))</x:f>
      </x:c>
      <x:c r="C189" s="28" t="str">
        <x:f>IF(A189="","",TEXT(A189,"mmmm"))</x:f>
      </x:c>
      <x:c r="D189" s="28"/>
      <x:c r="E189" s="28"/>
      <x:c r="F189" s="28"/>
      <x:c r="G189" s="28"/>
      <x:c r="H189" s="28"/>
      <x:c r="I189" s="28"/>
      <x:c r="J189" s="59"/>
      <x:c r="K189" s="59" t="str">
        <x:f>IF(J189="","",IF('Paramètres'!$B$7="Oui",J189*'Paramètres'!$F$7,0))</x:f>
      </x:c>
      <x:c r="L189" s="59" t="str">
        <x:f>IF(J189="","",J189+K189)</x:f>
      </x:c>
      <x:c r="M189" s="59" t="n">
        <x:f>IF(AND(D189="Revenu",E189="Prestation de services"),J189,0)</x:f>
        <x:v>0</x:v>
      </x:c>
      <x:c r="N189" s="59" t="n">
        <x:f>IF(AND(D189="Revenu",E189="Vente marchandises"),J189,0)</x:f>
        <x:v>0</x:v>
      </x:c>
      <x:c r="O189" s="59" t="n">
        <x:f>IF(D189="Dépense",J189,0)</x:f>
        <x:v>0</x:v>
      </x:c>
      <x:c r="P189" s="28"/>
    </x:row>
    <x:row r="190">
      <x:c r="A190" s="58"/>
      <x:c r="B190" s="28" t="str">
        <x:f>IF(A190="","",MONTH(A190))</x:f>
      </x:c>
      <x:c r="C190" s="28" t="str">
        <x:f>IF(A190="","",TEXT(A190,"mmmm"))</x:f>
      </x:c>
      <x:c r="D190" s="28"/>
      <x:c r="E190" s="28"/>
      <x:c r="F190" s="28"/>
      <x:c r="G190" s="28"/>
      <x:c r="H190" s="28"/>
      <x:c r="I190" s="28"/>
      <x:c r="J190" s="59"/>
      <x:c r="K190" s="59" t="str">
        <x:f>IF(J190="","",IF('Paramètres'!$B$7="Oui",J190*'Paramètres'!$F$7,0))</x:f>
      </x:c>
      <x:c r="L190" s="59" t="str">
        <x:f>IF(J190="","",J190+K190)</x:f>
      </x:c>
      <x:c r="M190" s="59" t="n">
        <x:f>IF(AND(D190="Revenu",E190="Prestation de services"),J190,0)</x:f>
        <x:v>0</x:v>
      </x:c>
      <x:c r="N190" s="59" t="n">
        <x:f>IF(AND(D190="Revenu",E190="Vente marchandises"),J190,0)</x:f>
        <x:v>0</x:v>
      </x:c>
      <x:c r="O190" s="59" t="n">
        <x:f>IF(D190="Dépense",J190,0)</x:f>
        <x:v>0</x:v>
      </x:c>
      <x:c r="P190" s="28"/>
    </x:row>
    <x:row r="191">
      <x:c r="A191" s="58"/>
      <x:c r="B191" s="28" t="str">
        <x:f>IF(A191="","",MONTH(A191))</x:f>
      </x:c>
      <x:c r="C191" s="28" t="str">
        <x:f>IF(A191="","",TEXT(A191,"mmmm"))</x:f>
      </x:c>
      <x:c r="D191" s="28"/>
      <x:c r="E191" s="28"/>
      <x:c r="F191" s="28"/>
      <x:c r="G191" s="28"/>
      <x:c r="H191" s="28"/>
      <x:c r="I191" s="28"/>
      <x:c r="J191" s="59"/>
      <x:c r="K191" s="59" t="str">
        <x:f>IF(J191="","",IF('Paramètres'!$B$7="Oui",J191*'Paramètres'!$F$7,0))</x:f>
      </x:c>
      <x:c r="L191" s="59" t="str">
        <x:f>IF(J191="","",J191+K191)</x:f>
      </x:c>
      <x:c r="M191" s="59" t="n">
        <x:f>IF(AND(D191="Revenu",E191="Prestation de services"),J191,0)</x:f>
        <x:v>0</x:v>
      </x:c>
      <x:c r="N191" s="59" t="n">
        <x:f>IF(AND(D191="Revenu",E191="Vente marchandises"),J191,0)</x:f>
        <x:v>0</x:v>
      </x:c>
      <x:c r="O191" s="59" t="n">
        <x:f>IF(D191="Dépense",J191,0)</x:f>
        <x:v>0</x:v>
      </x:c>
      <x:c r="P191" s="28"/>
    </x:row>
    <x:row r="192">
      <x:c r="A192" s="58"/>
      <x:c r="B192" s="28" t="str">
        <x:f>IF(A192="","",MONTH(A192))</x:f>
      </x:c>
      <x:c r="C192" s="28" t="str">
        <x:f>IF(A192="","",TEXT(A192,"mmmm"))</x:f>
      </x:c>
      <x:c r="D192" s="28"/>
      <x:c r="E192" s="28"/>
      <x:c r="F192" s="28"/>
      <x:c r="G192" s="28"/>
      <x:c r="H192" s="28"/>
      <x:c r="I192" s="28"/>
      <x:c r="J192" s="59"/>
      <x:c r="K192" s="59" t="str">
        <x:f>IF(J192="","",IF('Paramètres'!$B$7="Oui",J192*'Paramètres'!$F$7,0))</x:f>
      </x:c>
      <x:c r="L192" s="59" t="str">
        <x:f>IF(J192="","",J192+K192)</x:f>
      </x:c>
      <x:c r="M192" s="59" t="n">
        <x:f>IF(AND(D192="Revenu",E192="Prestation de services"),J192,0)</x:f>
        <x:v>0</x:v>
      </x:c>
      <x:c r="N192" s="59" t="n">
        <x:f>IF(AND(D192="Revenu",E192="Vente marchandises"),J192,0)</x:f>
        <x:v>0</x:v>
      </x:c>
      <x:c r="O192" s="59" t="n">
        <x:f>IF(D192="Dépense",J192,0)</x:f>
        <x:v>0</x:v>
      </x:c>
      <x:c r="P192" s="28"/>
    </x:row>
    <x:row r="193">
      <x:c r="A193" s="58"/>
      <x:c r="B193" s="28" t="str">
        <x:f>IF(A193="","",MONTH(A193))</x:f>
      </x:c>
      <x:c r="C193" s="28" t="str">
        <x:f>IF(A193="","",TEXT(A193,"mmmm"))</x:f>
      </x:c>
      <x:c r="D193" s="28"/>
      <x:c r="E193" s="28"/>
      <x:c r="F193" s="28"/>
      <x:c r="G193" s="28"/>
      <x:c r="H193" s="28"/>
      <x:c r="I193" s="28"/>
      <x:c r="J193" s="59"/>
      <x:c r="K193" s="59" t="str">
        <x:f>IF(J193="","",IF('Paramètres'!$B$7="Oui",J193*'Paramètres'!$F$7,0))</x:f>
      </x:c>
      <x:c r="L193" s="59" t="str">
        <x:f>IF(J193="","",J193+K193)</x:f>
      </x:c>
      <x:c r="M193" s="59" t="n">
        <x:f>IF(AND(D193="Revenu",E193="Prestation de services"),J193,0)</x:f>
        <x:v>0</x:v>
      </x:c>
      <x:c r="N193" s="59" t="n">
        <x:f>IF(AND(D193="Revenu",E193="Vente marchandises"),J193,0)</x:f>
        <x:v>0</x:v>
      </x:c>
      <x:c r="O193" s="59" t="n">
        <x:f>IF(D193="Dépense",J193,0)</x:f>
        <x:v>0</x:v>
      </x:c>
      <x:c r="P193" s="28"/>
    </x:row>
    <x:row r="194">
      <x:c r="A194" s="58"/>
      <x:c r="B194" s="28" t="str">
        <x:f>IF(A194="","",MONTH(A194))</x:f>
      </x:c>
      <x:c r="C194" s="28" t="str">
        <x:f>IF(A194="","",TEXT(A194,"mmmm"))</x:f>
      </x:c>
      <x:c r="D194" s="28"/>
      <x:c r="E194" s="28"/>
      <x:c r="F194" s="28"/>
      <x:c r="G194" s="28"/>
      <x:c r="H194" s="28"/>
      <x:c r="I194" s="28"/>
      <x:c r="J194" s="59"/>
      <x:c r="K194" s="59" t="str">
        <x:f>IF(J194="","",IF('Paramètres'!$B$7="Oui",J194*'Paramètres'!$F$7,0))</x:f>
      </x:c>
      <x:c r="L194" s="59" t="str">
        <x:f>IF(J194="","",J194+K194)</x:f>
      </x:c>
      <x:c r="M194" s="59" t="n">
        <x:f>IF(AND(D194="Revenu",E194="Prestation de services"),J194,0)</x:f>
        <x:v>0</x:v>
      </x:c>
      <x:c r="N194" s="59" t="n">
        <x:f>IF(AND(D194="Revenu",E194="Vente marchandises"),J194,0)</x:f>
        <x:v>0</x:v>
      </x:c>
      <x:c r="O194" s="59" t="n">
        <x:f>IF(D194="Dépense",J194,0)</x:f>
        <x:v>0</x:v>
      </x:c>
      <x:c r="P194" s="28"/>
    </x:row>
    <x:row r="195">
      <x:c r="A195" s="58"/>
      <x:c r="B195" s="28" t="str">
        <x:f>IF(A195="","",MONTH(A195))</x:f>
      </x:c>
      <x:c r="C195" s="28" t="str">
        <x:f>IF(A195="","",TEXT(A195,"mmmm"))</x:f>
      </x:c>
      <x:c r="D195" s="28"/>
      <x:c r="E195" s="28"/>
      <x:c r="F195" s="28"/>
      <x:c r="G195" s="28"/>
      <x:c r="H195" s="28"/>
      <x:c r="I195" s="28"/>
      <x:c r="J195" s="59"/>
      <x:c r="K195" s="59" t="str">
        <x:f>IF(J195="","",IF('Paramètres'!$B$7="Oui",J195*'Paramètres'!$F$7,0))</x:f>
      </x:c>
      <x:c r="L195" s="59" t="str">
        <x:f>IF(J195="","",J195+K195)</x:f>
      </x:c>
      <x:c r="M195" s="59" t="n">
        <x:f>IF(AND(D195="Revenu",E195="Prestation de services"),J195,0)</x:f>
        <x:v>0</x:v>
      </x:c>
      <x:c r="N195" s="59" t="n">
        <x:f>IF(AND(D195="Revenu",E195="Vente marchandises"),J195,0)</x:f>
        <x:v>0</x:v>
      </x:c>
      <x:c r="O195" s="59" t="n">
        <x:f>IF(D195="Dépense",J195,0)</x:f>
        <x:v>0</x:v>
      </x:c>
      <x:c r="P195" s="28"/>
    </x:row>
    <x:row r="196">
      <x:c r="A196" s="58"/>
      <x:c r="B196" s="28" t="str">
        <x:f>IF(A196="","",MONTH(A196))</x:f>
      </x:c>
      <x:c r="C196" s="28" t="str">
        <x:f>IF(A196="","",TEXT(A196,"mmmm"))</x:f>
      </x:c>
      <x:c r="D196" s="28"/>
      <x:c r="E196" s="28"/>
      <x:c r="F196" s="28"/>
      <x:c r="G196" s="28"/>
      <x:c r="H196" s="28"/>
      <x:c r="I196" s="28"/>
      <x:c r="J196" s="59"/>
      <x:c r="K196" s="59" t="str">
        <x:f>IF(J196="","",IF('Paramètres'!$B$7="Oui",J196*'Paramètres'!$F$7,0))</x:f>
      </x:c>
      <x:c r="L196" s="59" t="str">
        <x:f>IF(J196="","",J196+K196)</x:f>
      </x:c>
      <x:c r="M196" s="59" t="n">
        <x:f>IF(AND(D196="Revenu",E196="Prestation de services"),J196,0)</x:f>
        <x:v>0</x:v>
      </x:c>
      <x:c r="N196" s="59" t="n">
        <x:f>IF(AND(D196="Revenu",E196="Vente marchandises"),J196,0)</x:f>
        <x:v>0</x:v>
      </x:c>
      <x:c r="O196" s="59" t="n">
        <x:f>IF(D196="Dépense",J196,0)</x:f>
        <x:v>0</x:v>
      </x:c>
      <x:c r="P196" s="28"/>
    </x:row>
    <x:row r="197">
      <x:c r="A197" s="58"/>
      <x:c r="B197" s="28" t="str">
        <x:f>IF(A197="","",MONTH(A197))</x:f>
      </x:c>
      <x:c r="C197" s="28" t="str">
        <x:f>IF(A197="","",TEXT(A197,"mmmm"))</x:f>
      </x:c>
      <x:c r="D197" s="28"/>
      <x:c r="E197" s="28"/>
      <x:c r="F197" s="28"/>
      <x:c r="G197" s="28"/>
      <x:c r="H197" s="28"/>
      <x:c r="I197" s="28"/>
      <x:c r="J197" s="59"/>
      <x:c r="K197" s="59" t="str">
        <x:f>IF(J197="","",IF('Paramètres'!$B$7="Oui",J197*'Paramètres'!$F$7,0))</x:f>
      </x:c>
      <x:c r="L197" s="59" t="str">
        <x:f>IF(J197="","",J197+K197)</x:f>
      </x:c>
      <x:c r="M197" s="59" t="n">
        <x:f>IF(AND(D197="Revenu",E197="Prestation de services"),J197,0)</x:f>
        <x:v>0</x:v>
      </x:c>
      <x:c r="N197" s="59" t="n">
        <x:f>IF(AND(D197="Revenu",E197="Vente marchandises"),J197,0)</x:f>
        <x:v>0</x:v>
      </x:c>
      <x:c r="O197" s="59" t="n">
        <x:f>IF(D197="Dépense",J197,0)</x:f>
        <x:v>0</x:v>
      </x:c>
      <x:c r="P197" s="28"/>
    </x:row>
    <x:row r="198">
      <x:c r="A198" s="58"/>
      <x:c r="B198" s="28" t="str">
        <x:f>IF(A198="","",MONTH(A198))</x:f>
      </x:c>
      <x:c r="C198" s="28" t="str">
        <x:f>IF(A198="","",TEXT(A198,"mmmm"))</x:f>
      </x:c>
      <x:c r="D198" s="28"/>
      <x:c r="E198" s="28"/>
      <x:c r="F198" s="28"/>
      <x:c r="G198" s="28"/>
      <x:c r="H198" s="28"/>
      <x:c r="I198" s="28"/>
      <x:c r="J198" s="59"/>
      <x:c r="K198" s="59" t="str">
        <x:f>IF(J198="","",IF('Paramètres'!$B$7="Oui",J198*'Paramètres'!$F$7,0))</x:f>
      </x:c>
      <x:c r="L198" s="59" t="str">
        <x:f>IF(J198="","",J198+K198)</x:f>
      </x:c>
      <x:c r="M198" s="59" t="n">
        <x:f>IF(AND(D198="Revenu",E198="Prestation de services"),J198,0)</x:f>
        <x:v>0</x:v>
      </x:c>
      <x:c r="N198" s="59" t="n">
        <x:f>IF(AND(D198="Revenu",E198="Vente marchandises"),J198,0)</x:f>
        <x:v>0</x:v>
      </x:c>
      <x:c r="O198" s="59" t="n">
        <x:f>IF(D198="Dépense",J198,0)</x:f>
        <x:v>0</x:v>
      </x:c>
      <x:c r="P198" s="28"/>
    </x:row>
    <x:row r="199">
      <x:c r="A199" s="58"/>
      <x:c r="B199" s="28" t="str">
        <x:f>IF(A199="","",MONTH(A199))</x:f>
      </x:c>
      <x:c r="C199" s="28" t="str">
        <x:f>IF(A199="","",TEXT(A199,"mmmm"))</x:f>
      </x:c>
      <x:c r="D199" s="28"/>
      <x:c r="E199" s="28"/>
      <x:c r="F199" s="28"/>
      <x:c r="G199" s="28"/>
      <x:c r="H199" s="28"/>
      <x:c r="I199" s="28"/>
      <x:c r="J199" s="59"/>
      <x:c r="K199" s="59" t="str">
        <x:f>IF(J199="","",IF('Paramètres'!$B$7="Oui",J199*'Paramètres'!$F$7,0))</x:f>
      </x:c>
      <x:c r="L199" s="59" t="str">
        <x:f>IF(J199="","",J199+K199)</x:f>
      </x:c>
      <x:c r="M199" s="59" t="n">
        <x:f>IF(AND(D199="Revenu",E199="Prestation de services"),J199,0)</x:f>
        <x:v>0</x:v>
      </x:c>
      <x:c r="N199" s="59" t="n">
        <x:f>IF(AND(D199="Revenu",E199="Vente marchandises"),J199,0)</x:f>
        <x:v>0</x:v>
      </x:c>
      <x:c r="O199" s="59" t="n">
        <x:f>IF(D199="Dépense",J199,0)</x:f>
        <x:v>0</x:v>
      </x:c>
      <x:c r="P199" s="28"/>
    </x:row>
    <x:row r="200">
      <x:c r="A200" s="58"/>
      <x:c r="B200" s="28" t="str">
        <x:f>IF(A200="","",MONTH(A200))</x:f>
      </x:c>
      <x:c r="C200" s="28" t="str">
        <x:f>IF(A200="","",TEXT(A200,"mmmm"))</x:f>
      </x:c>
      <x:c r="D200" s="28"/>
      <x:c r="E200" s="28"/>
      <x:c r="F200" s="28"/>
      <x:c r="G200" s="28"/>
      <x:c r="H200" s="28"/>
      <x:c r="I200" s="28"/>
      <x:c r="J200" s="59"/>
      <x:c r="K200" s="59" t="str">
        <x:f>IF(J200="","",IF('Paramètres'!$B$7="Oui",J200*'Paramètres'!$F$7,0))</x:f>
      </x:c>
      <x:c r="L200" s="59" t="str">
        <x:f>IF(J200="","",J200+K200)</x:f>
      </x:c>
      <x:c r="M200" s="59" t="n">
        <x:f>IF(AND(D200="Revenu",E200="Prestation de services"),J200,0)</x:f>
        <x:v>0</x:v>
      </x:c>
      <x:c r="N200" s="59" t="n">
        <x:f>IF(AND(D200="Revenu",E200="Vente marchandises"),J200,0)</x:f>
        <x:v>0</x:v>
      </x:c>
      <x:c r="O200" s="59" t="n">
        <x:f>IF(D200="Dépense",J200,0)</x:f>
        <x:v>0</x:v>
      </x:c>
      <x:c r="P200" s="28"/>
    </x:row>
    <x:row r="201">
      <x:c r="A201" s="58"/>
      <x:c r="B201" s="28" t="str">
        <x:f>IF(A201="","",MONTH(A201))</x:f>
      </x:c>
      <x:c r="C201" s="28" t="str">
        <x:f>IF(A201="","",TEXT(A201,"mmmm"))</x:f>
      </x:c>
      <x:c r="D201" s="28"/>
      <x:c r="E201" s="28"/>
      <x:c r="F201" s="28"/>
      <x:c r="G201" s="28"/>
      <x:c r="H201" s="28"/>
      <x:c r="I201" s="28"/>
      <x:c r="J201" s="59"/>
      <x:c r="K201" s="59" t="str">
        <x:f>IF(J201="","",IF('Paramètres'!$B$7="Oui",J201*'Paramètres'!$F$7,0))</x:f>
      </x:c>
      <x:c r="L201" s="59" t="str">
        <x:f>IF(J201="","",J201+K201)</x:f>
      </x:c>
      <x:c r="M201" s="59" t="n">
        <x:f>IF(AND(D201="Revenu",E201="Prestation de services"),J201,0)</x:f>
        <x:v>0</x:v>
      </x:c>
      <x:c r="N201" s="59" t="n">
        <x:f>IF(AND(D201="Revenu",E201="Vente marchandises"),J201,0)</x:f>
        <x:v>0</x:v>
      </x:c>
      <x:c r="O201" s="59" t="n">
        <x:f>IF(D201="Dépense",J201,0)</x:f>
        <x:v>0</x:v>
      </x:c>
      <x:c r="P201" s="28"/>
    </x:row>
    <x:row r="202">
      <x:c r="A202" s="58"/>
      <x:c r="B202" s="28" t="str">
        <x:f>IF(A202="","",MONTH(A202))</x:f>
      </x:c>
      <x:c r="C202" s="28" t="str">
        <x:f>IF(A202="","",TEXT(A202,"mmmm"))</x:f>
      </x:c>
      <x:c r="D202" s="28"/>
      <x:c r="E202" s="28"/>
      <x:c r="F202" s="28"/>
      <x:c r="G202" s="28"/>
      <x:c r="H202" s="28"/>
      <x:c r="I202" s="28"/>
      <x:c r="J202" s="59"/>
      <x:c r="K202" s="59" t="str">
        <x:f>IF(J202="","",IF('Paramètres'!$B$7="Oui",J202*'Paramètres'!$F$7,0))</x:f>
      </x:c>
      <x:c r="L202" s="59" t="str">
        <x:f>IF(J202="","",J202+K202)</x:f>
      </x:c>
      <x:c r="M202" s="59" t="n">
        <x:f>IF(AND(D202="Revenu",E202="Prestation de services"),J202,0)</x:f>
        <x:v>0</x:v>
      </x:c>
      <x:c r="N202" s="59" t="n">
        <x:f>IF(AND(D202="Revenu",E202="Vente marchandises"),J202,0)</x:f>
        <x:v>0</x:v>
      </x:c>
      <x:c r="O202" s="59" t="n">
        <x:f>IF(D202="Dépense",J202,0)</x:f>
        <x:v>0</x:v>
      </x:c>
      <x:c r="P202" s="28"/>
    </x:row>
    <x:row r="203">
      <x:c r="A203" s="58"/>
      <x:c r="B203" s="28" t="str">
        <x:f>IF(A203="","",MONTH(A203))</x:f>
      </x:c>
      <x:c r="C203" s="28" t="str">
        <x:f>IF(A203="","",TEXT(A203,"mmmm"))</x:f>
      </x:c>
      <x:c r="D203" s="28"/>
      <x:c r="E203" s="28"/>
      <x:c r="F203" s="28"/>
      <x:c r="G203" s="28"/>
      <x:c r="H203" s="28"/>
      <x:c r="I203" s="28"/>
      <x:c r="J203" s="59"/>
      <x:c r="K203" s="59" t="str">
        <x:f>IF(J203="","",IF('Paramètres'!$B$7="Oui",J203*'Paramètres'!$F$7,0))</x:f>
      </x:c>
      <x:c r="L203" s="59" t="str">
        <x:f>IF(J203="","",J203+K203)</x:f>
      </x:c>
      <x:c r="M203" s="59" t="n">
        <x:f>IF(AND(D203="Revenu",E203="Prestation de services"),J203,0)</x:f>
        <x:v>0</x:v>
      </x:c>
      <x:c r="N203" s="59" t="n">
        <x:f>IF(AND(D203="Revenu",E203="Vente marchandises"),J203,0)</x:f>
        <x:v>0</x:v>
      </x:c>
      <x:c r="O203" s="59" t="n">
        <x:f>IF(D203="Dépense",J203,0)</x:f>
        <x:v>0</x:v>
      </x:c>
      <x:c r="P203" s="28"/>
    </x:row>
    <x:row r="204">
      <x:c r="A204" s="58"/>
      <x:c r="B204" s="28" t="str">
        <x:f>IF(A204="","",MONTH(A204))</x:f>
      </x:c>
      <x:c r="C204" s="28" t="str">
        <x:f>IF(A204="","",TEXT(A204,"mmmm"))</x:f>
      </x:c>
      <x:c r="D204" s="28"/>
      <x:c r="E204" s="28"/>
      <x:c r="F204" s="28"/>
      <x:c r="G204" s="28"/>
      <x:c r="H204" s="28"/>
      <x:c r="I204" s="28"/>
      <x:c r="J204" s="59"/>
      <x:c r="K204" s="59" t="str">
        <x:f>IF(J204="","",IF('Paramètres'!$B$7="Oui",J204*'Paramètres'!$F$7,0))</x:f>
      </x:c>
      <x:c r="L204" s="59" t="str">
        <x:f>IF(J204="","",J204+K204)</x:f>
      </x:c>
      <x:c r="M204" s="59" t="n">
        <x:f>IF(AND(D204="Revenu",E204="Prestation de services"),J204,0)</x:f>
        <x:v>0</x:v>
      </x:c>
      <x:c r="N204" s="59" t="n">
        <x:f>IF(AND(D204="Revenu",E204="Vente marchandises"),J204,0)</x:f>
        <x:v>0</x:v>
      </x:c>
      <x:c r="O204" s="59" t="n">
        <x:f>IF(D204="Dépense",J204,0)</x:f>
        <x:v>0</x:v>
      </x:c>
      <x:c r="P204" s="28"/>
    </x:row>
    <x:row r="205">
      <x:c r="A205" s="58"/>
      <x:c r="B205" s="28" t="str">
        <x:f>IF(A205="","",MONTH(A205))</x:f>
      </x:c>
      <x:c r="C205" s="28" t="str">
        <x:f>IF(A205="","",TEXT(A205,"mmmm"))</x:f>
      </x:c>
      <x:c r="D205" s="28"/>
      <x:c r="E205" s="28"/>
      <x:c r="F205" s="28"/>
      <x:c r="G205" s="28"/>
      <x:c r="H205" s="28"/>
      <x:c r="I205" s="28"/>
      <x:c r="J205" s="59"/>
      <x:c r="K205" s="59" t="str">
        <x:f>IF(J205="","",IF('Paramètres'!$B$7="Oui",J205*'Paramètres'!$F$7,0))</x:f>
      </x:c>
      <x:c r="L205" s="59" t="str">
        <x:f>IF(J205="","",J205+K205)</x:f>
      </x:c>
      <x:c r="M205" s="59" t="n">
        <x:f>IF(AND(D205="Revenu",E205="Prestation de services"),J205,0)</x:f>
        <x:v>0</x:v>
      </x:c>
      <x:c r="N205" s="59" t="n">
        <x:f>IF(AND(D205="Revenu",E205="Vente marchandises"),J205,0)</x:f>
        <x:v>0</x:v>
      </x:c>
      <x:c r="O205" s="59" t="n">
        <x:f>IF(D205="Dépense",J205,0)</x:f>
        <x:v>0</x:v>
      </x:c>
      <x:c r="P205" s="28"/>
    </x:row>
    <x:row r="206">
      <x:c r="A206" s="58"/>
      <x:c r="B206" s="28" t="str">
        <x:f>IF(A206="","",MONTH(A206))</x:f>
      </x:c>
      <x:c r="C206" s="28" t="str">
        <x:f>IF(A206="","",TEXT(A206,"mmmm"))</x:f>
      </x:c>
      <x:c r="D206" s="28"/>
      <x:c r="E206" s="28"/>
      <x:c r="F206" s="28"/>
      <x:c r="G206" s="28"/>
      <x:c r="H206" s="28"/>
      <x:c r="I206" s="28"/>
      <x:c r="J206" s="59"/>
      <x:c r="K206" s="59" t="str">
        <x:f>IF(J206="","",IF('Paramètres'!$B$7="Oui",J206*'Paramètres'!$F$7,0))</x:f>
      </x:c>
      <x:c r="L206" s="59" t="str">
        <x:f>IF(J206="","",J206+K206)</x:f>
      </x:c>
      <x:c r="M206" s="59" t="n">
        <x:f>IF(AND(D206="Revenu",E206="Prestation de services"),J206,0)</x:f>
        <x:v>0</x:v>
      </x:c>
      <x:c r="N206" s="59" t="n">
        <x:f>IF(AND(D206="Revenu",E206="Vente marchandises"),J206,0)</x:f>
        <x:v>0</x:v>
      </x:c>
      <x:c r="O206" s="59" t="n">
        <x:f>IF(D206="Dépense",J206,0)</x:f>
        <x:v>0</x:v>
      </x:c>
      <x:c r="P206" s="28"/>
    </x:row>
    <x:row r="207">
      <x:c r="A207" s="58"/>
      <x:c r="B207" s="28" t="str">
        <x:f>IF(A207="","",MONTH(A207))</x:f>
      </x:c>
      <x:c r="C207" s="28" t="str">
        <x:f>IF(A207="","",TEXT(A207,"mmmm"))</x:f>
      </x:c>
      <x:c r="D207" s="28"/>
      <x:c r="E207" s="28"/>
      <x:c r="F207" s="28"/>
      <x:c r="G207" s="28"/>
      <x:c r="H207" s="28"/>
      <x:c r="I207" s="28"/>
      <x:c r="J207" s="59"/>
      <x:c r="K207" s="59" t="str">
        <x:f>IF(J207="","",IF('Paramètres'!$B$7="Oui",J207*'Paramètres'!$F$7,0))</x:f>
      </x:c>
      <x:c r="L207" s="59" t="str">
        <x:f>IF(J207="","",J207+K207)</x:f>
      </x:c>
      <x:c r="M207" s="59" t="n">
        <x:f>IF(AND(D207="Revenu",E207="Prestation de services"),J207,0)</x:f>
        <x:v>0</x:v>
      </x:c>
      <x:c r="N207" s="59" t="n">
        <x:f>IF(AND(D207="Revenu",E207="Vente marchandises"),J207,0)</x:f>
        <x:v>0</x:v>
      </x:c>
      <x:c r="O207" s="59" t="n">
        <x:f>IF(D207="Dépense",J207,0)</x:f>
        <x:v>0</x:v>
      </x:c>
      <x:c r="P207" s="28"/>
    </x:row>
    <x:row r="208">
      <x:c r="A208" s="58"/>
      <x:c r="B208" s="28" t="str">
        <x:f>IF(A208="","",MONTH(A208))</x:f>
      </x:c>
      <x:c r="C208" s="28" t="str">
        <x:f>IF(A208="","",TEXT(A208,"mmmm"))</x:f>
      </x:c>
      <x:c r="D208" s="28"/>
      <x:c r="E208" s="28"/>
      <x:c r="F208" s="28"/>
      <x:c r="G208" s="28"/>
      <x:c r="H208" s="28"/>
      <x:c r="I208" s="28"/>
      <x:c r="J208" s="59"/>
      <x:c r="K208" s="59" t="str">
        <x:f>IF(J208="","",IF('Paramètres'!$B$7="Oui",J208*'Paramètres'!$F$7,0))</x:f>
      </x:c>
      <x:c r="L208" s="59" t="str">
        <x:f>IF(J208="","",J208+K208)</x:f>
      </x:c>
      <x:c r="M208" s="59" t="n">
        <x:f>IF(AND(D208="Revenu",E208="Prestation de services"),J208,0)</x:f>
        <x:v>0</x:v>
      </x:c>
      <x:c r="N208" s="59" t="n">
        <x:f>IF(AND(D208="Revenu",E208="Vente marchandises"),J208,0)</x:f>
        <x:v>0</x:v>
      </x:c>
      <x:c r="O208" s="59" t="n">
        <x:f>IF(D208="Dépense",J208,0)</x:f>
        <x:v>0</x:v>
      </x:c>
      <x:c r="P208" s="28"/>
    </x:row>
    <x:row r="209">
      <x:c r="A209" s="58"/>
      <x:c r="B209" s="28" t="str">
        <x:f>IF(A209="","",MONTH(A209))</x:f>
      </x:c>
      <x:c r="C209" s="28" t="str">
        <x:f>IF(A209="","",TEXT(A209,"mmmm"))</x:f>
      </x:c>
      <x:c r="D209" s="28"/>
      <x:c r="E209" s="28"/>
      <x:c r="F209" s="28"/>
      <x:c r="G209" s="28"/>
      <x:c r="H209" s="28"/>
      <x:c r="I209" s="28"/>
      <x:c r="J209" s="59"/>
      <x:c r="K209" s="59" t="str">
        <x:f>IF(J209="","",IF('Paramètres'!$B$7="Oui",J209*'Paramètres'!$F$7,0))</x:f>
      </x:c>
      <x:c r="L209" s="59" t="str">
        <x:f>IF(J209="","",J209+K209)</x:f>
      </x:c>
      <x:c r="M209" s="59" t="n">
        <x:f>IF(AND(D209="Revenu",E209="Prestation de services"),J209,0)</x:f>
        <x:v>0</x:v>
      </x:c>
      <x:c r="N209" s="59" t="n">
        <x:f>IF(AND(D209="Revenu",E209="Vente marchandises"),J209,0)</x:f>
        <x:v>0</x:v>
      </x:c>
      <x:c r="O209" s="59" t="n">
        <x:f>IF(D209="Dépense",J209,0)</x:f>
        <x:v>0</x:v>
      </x:c>
      <x:c r="P209" s="28"/>
    </x:row>
    <x:row r="210">
      <x:c r="A210" s="58"/>
      <x:c r="B210" s="28" t="str">
        <x:f>IF(A210="","",MONTH(A210))</x:f>
      </x:c>
      <x:c r="C210" s="28" t="str">
        <x:f>IF(A210="","",TEXT(A210,"mmmm"))</x:f>
      </x:c>
      <x:c r="D210" s="28"/>
      <x:c r="E210" s="28"/>
      <x:c r="F210" s="28"/>
      <x:c r="G210" s="28"/>
      <x:c r="H210" s="28"/>
      <x:c r="I210" s="28"/>
      <x:c r="J210" s="59"/>
      <x:c r="K210" s="59" t="str">
        <x:f>IF(J210="","",IF('Paramètres'!$B$7="Oui",J210*'Paramètres'!$F$7,0))</x:f>
      </x:c>
      <x:c r="L210" s="59" t="str">
        <x:f>IF(J210="","",J210+K210)</x:f>
      </x:c>
      <x:c r="M210" s="59" t="n">
        <x:f>IF(AND(D210="Revenu",E210="Prestation de services"),J210,0)</x:f>
        <x:v>0</x:v>
      </x:c>
      <x:c r="N210" s="59" t="n">
        <x:f>IF(AND(D210="Revenu",E210="Vente marchandises"),J210,0)</x:f>
        <x:v>0</x:v>
      </x:c>
      <x:c r="O210" s="59" t="n">
        <x:f>IF(D210="Dépense",J210,0)</x:f>
        <x:v>0</x:v>
      </x:c>
      <x:c r="P210" s="28"/>
    </x:row>
    <x:row r="211">
      <x:c r="A211" s="58"/>
      <x:c r="B211" s="28" t="str">
        <x:f>IF(A211="","",MONTH(A211))</x:f>
      </x:c>
      <x:c r="C211" s="28" t="str">
        <x:f>IF(A211="","",TEXT(A211,"mmmm"))</x:f>
      </x:c>
      <x:c r="D211" s="28"/>
      <x:c r="E211" s="28"/>
      <x:c r="F211" s="28"/>
      <x:c r="G211" s="28"/>
      <x:c r="H211" s="28"/>
      <x:c r="I211" s="28"/>
      <x:c r="J211" s="59"/>
      <x:c r="K211" s="59" t="str">
        <x:f>IF(J211="","",IF('Paramètres'!$B$7="Oui",J211*'Paramètres'!$F$7,0))</x:f>
      </x:c>
      <x:c r="L211" s="59" t="str">
        <x:f>IF(J211="","",J211+K211)</x:f>
      </x:c>
      <x:c r="M211" s="59" t="n">
        <x:f>IF(AND(D211="Revenu",E211="Prestation de services"),J211,0)</x:f>
        <x:v>0</x:v>
      </x:c>
      <x:c r="N211" s="59" t="n">
        <x:f>IF(AND(D211="Revenu",E211="Vente marchandises"),J211,0)</x:f>
        <x:v>0</x:v>
      </x:c>
      <x:c r="O211" s="59" t="n">
        <x:f>IF(D211="Dépense",J211,0)</x:f>
        <x:v>0</x:v>
      </x:c>
      <x:c r="P211" s="28"/>
    </x:row>
    <x:row r="212">
      <x:c r="A212" s="58"/>
      <x:c r="B212" s="28" t="str">
        <x:f>IF(A212="","",MONTH(A212))</x:f>
      </x:c>
      <x:c r="C212" s="28" t="str">
        <x:f>IF(A212="","",TEXT(A212,"mmmm"))</x:f>
      </x:c>
      <x:c r="D212" s="28"/>
      <x:c r="E212" s="28"/>
      <x:c r="F212" s="28"/>
      <x:c r="G212" s="28"/>
      <x:c r="H212" s="28"/>
      <x:c r="I212" s="28"/>
      <x:c r="J212" s="59"/>
      <x:c r="K212" s="59" t="str">
        <x:f>IF(J212="","",IF('Paramètres'!$B$7="Oui",J212*'Paramètres'!$F$7,0))</x:f>
      </x:c>
      <x:c r="L212" s="59" t="str">
        <x:f>IF(J212="","",J212+K212)</x:f>
      </x:c>
      <x:c r="M212" s="59" t="n">
        <x:f>IF(AND(D212="Revenu",E212="Prestation de services"),J212,0)</x:f>
        <x:v>0</x:v>
      </x:c>
      <x:c r="N212" s="59" t="n">
        <x:f>IF(AND(D212="Revenu",E212="Vente marchandises"),J212,0)</x:f>
        <x:v>0</x:v>
      </x:c>
      <x:c r="O212" s="59" t="n">
        <x:f>IF(D212="Dépense",J212,0)</x:f>
        <x:v>0</x:v>
      </x:c>
      <x:c r="P212" s="28"/>
    </x:row>
    <x:row r="213">
      <x:c r="A213" s="58"/>
      <x:c r="B213" s="28" t="str">
        <x:f>IF(A213="","",MONTH(A213))</x:f>
      </x:c>
      <x:c r="C213" s="28" t="str">
        <x:f>IF(A213="","",TEXT(A213,"mmmm"))</x:f>
      </x:c>
      <x:c r="D213" s="28"/>
      <x:c r="E213" s="28"/>
      <x:c r="F213" s="28"/>
      <x:c r="G213" s="28"/>
      <x:c r="H213" s="28"/>
      <x:c r="I213" s="28"/>
      <x:c r="J213" s="59"/>
      <x:c r="K213" s="59" t="str">
        <x:f>IF(J213="","",IF('Paramètres'!$B$7="Oui",J213*'Paramètres'!$F$7,0))</x:f>
      </x:c>
      <x:c r="L213" s="59" t="str">
        <x:f>IF(J213="","",J213+K213)</x:f>
      </x:c>
      <x:c r="M213" s="59" t="n">
        <x:f>IF(AND(D213="Revenu",E213="Prestation de services"),J213,0)</x:f>
        <x:v>0</x:v>
      </x:c>
      <x:c r="N213" s="59" t="n">
        <x:f>IF(AND(D213="Revenu",E213="Vente marchandises"),J213,0)</x:f>
        <x:v>0</x:v>
      </x:c>
      <x:c r="O213" s="59" t="n">
        <x:f>IF(D213="Dépense",J213,0)</x:f>
        <x:v>0</x:v>
      </x:c>
      <x:c r="P213" s="28"/>
    </x:row>
    <x:row r="214">
      <x:c r="A214" s="58"/>
      <x:c r="B214" s="28" t="str">
        <x:f>IF(A214="","",MONTH(A214))</x:f>
      </x:c>
      <x:c r="C214" s="28" t="str">
        <x:f>IF(A214="","",TEXT(A214,"mmmm"))</x:f>
      </x:c>
      <x:c r="D214" s="28"/>
      <x:c r="E214" s="28"/>
      <x:c r="F214" s="28"/>
      <x:c r="G214" s="28"/>
      <x:c r="H214" s="28"/>
      <x:c r="I214" s="28"/>
      <x:c r="J214" s="59"/>
      <x:c r="K214" s="59" t="str">
        <x:f>IF(J214="","",IF('Paramètres'!$B$7="Oui",J214*'Paramètres'!$F$7,0))</x:f>
      </x:c>
      <x:c r="L214" s="59" t="str">
        <x:f>IF(J214="","",J214+K214)</x:f>
      </x:c>
      <x:c r="M214" s="59" t="n">
        <x:f>IF(AND(D214="Revenu",E214="Prestation de services"),J214,0)</x:f>
        <x:v>0</x:v>
      </x:c>
      <x:c r="N214" s="59" t="n">
        <x:f>IF(AND(D214="Revenu",E214="Vente marchandises"),J214,0)</x:f>
        <x:v>0</x:v>
      </x:c>
      <x:c r="O214" s="59" t="n">
        <x:f>IF(D214="Dépense",J214,0)</x:f>
        <x:v>0</x:v>
      </x:c>
      <x:c r="P214" s="28"/>
    </x:row>
    <x:row r="215">
      <x:c r="A215" s="58"/>
      <x:c r="B215" s="28" t="str">
        <x:f>IF(A215="","",MONTH(A215))</x:f>
      </x:c>
      <x:c r="C215" s="28" t="str">
        <x:f>IF(A215="","",TEXT(A215,"mmmm"))</x:f>
      </x:c>
      <x:c r="D215" s="28"/>
      <x:c r="E215" s="28"/>
      <x:c r="F215" s="28"/>
      <x:c r="G215" s="28"/>
      <x:c r="H215" s="28"/>
      <x:c r="I215" s="28"/>
      <x:c r="J215" s="59"/>
      <x:c r="K215" s="59" t="str">
        <x:f>IF(J215="","",IF('Paramètres'!$B$7="Oui",J215*'Paramètres'!$F$7,0))</x:f>
      </x:c>
      <x:c r="L215" s="59" t="str">
        <x:f>IF(J215="","",J215+K215)</x:f>
      </x:c>
      <x:c r="M215" s="59" t="n">
        <x:f>IF(AND(D215="Revenu",E215="Prestation de services"),J215,0)</x:f>
        <x:v>0</x:v>
      </x:c>
      <x:c r="N215" s="59" t="n">
        <x:f>IF(AND(D215="Revenu",E215="Vente marchandises"),J215,0)</x:f>
        <x:v>0</x:v>
      </x:c>
      <x:c r="O215" s="59" t="n">
        <x:f>IF(D215="Dépense",J215,0)</x:f>
        <x:v>0</x:v>
      </x:c>
      <x:c r="P215" s="28"/>
    </x:row>
    <x:row r="216">
      <x:c r="A216" s="58"/>
      <x:c r="B216" s="28" t="str">
        <x:f>IF(A216="","",MONTH(A216))</x:f>
      </x:c>
      <x:c r="C216" s="28" t="str">
        <x:f>IF(A216="","",TEXT(A216,"mmmm"))</x:f>
      </x:c>
      <x:c r="D216" s="28"/>
      <x:c r="E216" s="28"/>
      <x:c r="F216" s="28"/>
      <x:c r="G216" s="28"/>
      <x:c r="H216" s="28"/>
      <x:c r="I216" s="28"/>
      <x:c r="J216" s="59"/>
      <x:c r="K216" s="59" t="str">
        <x:f>IF(J216="","",IF('Paramètres'!$B$7="Oui",J216*'Paramètres'!$F$7,0))</x:f>
      </x:c>
      <x:c r="L216" s="59" t="str">
        <x:f>IF(J216="","",J216+K216)</x:f>
      </x:c>
      <x:c r="M216" s="59" t="n">
        <x:f>IF(AND(D216="Revenu",E216="Prestation de services"),J216,0)</x:f>
        <x:v>0</x:v>
      </x:c>
      <x:c r="N216" s="59" t="n">
        <x:f>IF(AND(D216="Revenu",E216="Vente marchandises"),J216,0)</x:f>
        <x:v>0</x:v>
      </x:c>
      <x:c r="O216" s="59" t="n">
        <x:f>IF(D216="Dépense",J216,0)</x:f>
        <x:v>0</x:v>
      </x:c>
      <x:c r="P216" s="28"/>
    </x:row>
    <x:row r="217">
      <x:c r="A217" s="58"/>
      <x:c r="B217" s="28" t="str">
        <x:f>IF(A217="","",MONTH(A217))</x:f>
      </x:c>
      <x:c r="C217" s="28" t="str">
        <x:f>IF(A217="","",TEXT(A217,"mmmm"))</x:f>
      </x:c>
      <x:c r="D217" s="28"/>
      <x:c r="E217" s="28"/>
      <x:c r="F217" s="28"/>
      <x:c r="G217" s="28"/>
      <x:c r="H217" s="28"/>
      <x:c r="I217" s="28"/>
      <x:c r="J217" s="59"/>
      <x:c r="K217" s="59" t="str">
        <x:f>IF(J217="","",IF('Paramètres'!$B$7="Oui",J217*'Paramètres'!$F$7,0))</x:f>
      </x:c>
      <x:c r="L217" s="59" t="str">
        <x:f>IF(J217="","",J217+K217)</x:f>
      </x:c>
      <x:c r="M217" s="59" t="n">
        <x:f>IF(AND(D217="Revenu",E217="Prestation de services"),J217,0)</x:f>
        <x:v>0</x:v>
      </x:c>
      <x:c r="N217" s="59" t="n">
        <x:f>IF(AND(D217="Revenu",E217="Vente marchandises"),J217,0)</x:f>
        <x:v>0</x:v>
      </x:c>
      <x:c r="O217" s="59" t="n">
        <x:f>IF(D217="Dépense",J217,0)</x:f>
        <x:v>0</x:v>
      </x:c>
      <x:c r="P217" s="28"/>
    </x:row>
    <x:row r="218">
      <x:c r="A218" s="58"/>
      <x:c r="B218" s="28" t="str">
        <x:f>IF(A218="","",MONTH(A218))</x:f>
      </x:c>
      <x:c r="C218" s="28" t="str">
        <x:f>IF(A218="","",TEXT(A218,"mmmm"))</x:f>
      </x:c>
      <x:c r="D218" s="28"/>
      <x:c r="E218" s="28"/>
      <x:c r="F218" s="28"/>
      <x:c r="G218" s="28"/>
      <x:c r="H218" s="28"/>
      <x:c r="I218" s="28"/>
      <x:c r="J218" s="59"/>
      <x:c r="K218" s="59" t="str">
        <x:f>IF(J218="","",IF('Paramètres'!$B$7="Oui",J218*'Paramètres'!$F$7,0))</x:f>
      </x:c>
      <x:c r="L218" s="59" t="str">
        <x:f>IF(J218="","",J218+K218)</x:f>
      </x:c>
      <x:c r="M218" s="59" t="n">
        <x:f>IF(AND(D218="Revenu",E218="Prestation de services"),J218,0)</x:f>
        <x:v>0</x:v>
      </x:c>
      <x:c r="N218" s="59" t="n">
        <x:f>IF(AND(D218="Revenu",E218="Vente marchandises"),J218,0)</x:f>
        <x:v>0</x:v>
      </x:c>
      <x:c r="O218" s="59" t="n">
        <x:f>IF(D218="Dépense",J218,0)</x:f>
        <x:v>0</x:v>
      </x:c>
      <x:c r="P218" s="28"/>
    </x:row>
    <x:row r="219">
      <x:c r="A219" s="58"/>
      <x:c r="B219" s="28" t="str">
        <x:f>IF(A219="","",MONTH(A219))</x:f>
      </x:c>
      <x:c r="C219" s="28" t="str">
        <x:f>IF(A219="","",TEXT(A219,"mmmm"))</x:f>
      </x:c>
      <x:c r="D219" s="28"/>
      <x:c r="E219" s="28"/>
      <x:c r="F219" s="28"/>
      <x:c r="G219" s="28"/>
      <x:c r="H219" s="28"/>
      <x:c r="I219" s="28"/>
      <x:c r="J219" s="59"/>
      <x:c r="K219" s="59" t="str">
        <x:f>IF(J219="","",IF('Paramètres'!$B$7="Oui",J219*'Paramètres'!$F$7,0))</x:f>
      </x:c>
      <x:c r="L219" s="59" t="str">
        <x:f>IF(J219="","",J219+K219)</x:f>
      </x:c>
      <x:c r="M219" s="59" t="n">
        <x:f>IF(AND(D219="Revenu",E219="Prestation de services"),J219,0)</x:f>
        <x:v>0</x:v>
      </x:c>
      <x:c r="N219" s="59" t="n">
        <x:f>IF(AND(D219="Revenu",E219="Vente marchandises"),J219,0)</x:f>
        <x:v>0</x:v>
      </x:c>
      <x:c r="O219" s="59" t="n">
        <x:f>IF(D219="Dépense",J219,0)</x:f>
        <x:v>0</x:v>
      </x:c>
      <x:c r="P219" s="28"/>
    </x:row>
    <x:row r="220">
      <x:c r="A220" s="58"/>
      <x:c r="B220" s="28" t="str">
        <x:f>IF(A220="","",MONTH(A220))</x:f>
      </x:c>
      <x:c r="C220" s="28" t="str">
        <x:f>IF(A220="","",TEXT(A220,"mmmm"))</x:f>
      </x:c>
      <x:c r="D220" s="28"/>
      <x:c r="E220" s="28"/>
      <x:c r="F220" s="28"/>
      <x:c r="G220" s="28"/>
      <x:c r="H220" s="28"/>
      <x:c r="I220" s="28"/>
      <x:c r="J220" s="59"/>
      <x:c r="K220" s="59" t="str">
        <x:f>IF(J220="","",IF('Paramètres'!$B$7="Oui",J220*'Paramètres'!$F$7,0))</x:f>
      </x:c>
      <x:c r="L220" s="59" t="str">
        <x:f>IF(J220="","",J220+K220)</x:f>
      </x:c>
      <x:c r="M220" s="59" t="n">
        <x:f>IF(AND(D220="Revenu",E220="Prestation de services"),J220,0)</x:f>
        <x:v>0</x:v>
      </x:c>
      <x:c r="N220" s="59" t="n">
        <x:f>IF(AND(D220="Revenu",E220="Vente marchandises"),J220,0)</x:f>
        <x:v>0</x:v>
      </x:c>
      <x:c r="O220" s="59" t="n">
        <x:f>IF(D220="Dépense",J220,0)</x:f>
        <x:v>0</x:v>
      </x:c>
      <x:c r="P220" s="28"/>
    </x:row>
    <x:row r="221">
      <x:c r="A221" s="58"/>
      <x:c r="B221" s="28" t="str">
        <x:f>IF(A221="","",MONTH(A221))</x:f>
      </x:c>
      <x:c r="C221" s="28" t="str">
        <x:f>IF(A221="","",TEXT(A221,"mmmm"))</x:f>
      </x:c>
      <x:c r="D221" s="28"/>
      <x:c r="E221" s="28"/>
      <x:c r="F221" s="28"/>
      <x:c r="G221" s="28"/>
      <x:c r="H221" s="28"/>
      <x:c r="I221" s="28"/>
      <x:c r="J221" s="59"/>
      <x:c r="K221" s="59" t="str">
        <x:f>IF(J221="","",IF('Paramètres'!$B$7="Oui",J221*'Paramètres'!$F$7,0))</x:f>
      </x:c>
      <x:c r="L221" s="59" t="str">
        <x:f>IF(J221="","",J221+K221)</x:f>
      </x:c>
      <x:c r="M221" s="59" t="n">
        <x:f>IF(AND(D221="Revenu",E221="Prestation de services"),J221,0)</x:f>
        <x:v>0</x:v>
      </x:c>
      <x:c r="N221" s="59" t="n">
        <x:f>IF(AND(D221="Revenu",E221="Vente marchandises"),J221,0)</x:f>
        <x:v>0</x:v>
      </x:c>
      <x:c r="O221" s="59" t="n">
        <x:f>IF(D221="Dépense",J221,0)</x:f>
        <x:v>0</x:v>
      </x:c>
      <x:c r="P221" s="28"/>
    </x:row>
    <x:row r="222">
      <x:c r="A222" s="58"/>
      <x:c r="B222" s="28" t="str">
        <x:f>IF(A222="","",MONTH(A222))</x:f>
      </x:c>
      <x:c r="C222" s="28" t="str">
        <x:f>IF(A222="","",TEXT(A222,"mmmm"))</x:f>
      </x:c>
      <x:c r="D222" s="28"/>
      <x:c r="E222" s="28"/>
      <x:c r="F222" s="28"/>
      <x:c r="G222" s="28"/>
      <x:c r="H222" s="28"/>
      <x:c r="I222" s="28"/>
      <x:c r="J222" s="59"/>
      <x:c r="K222" s="59" t="str">
        <x:f>IF(J222="","",IF('Paramètres'!$B$7="Oui",J222*'Paramètres'!$F$7,0))</x:f>
      </x:c>
      <x:c r="L222" s="59" t="str">
        <x:f>IF(J222="","",J222+K222)</x:f>
      </x:c>
      <x:c r="M222" s="59" t="n">
        <x:f>IF(AND(D222="Revenu",E222="Prestation de services"),J222,0)</x:f>
        <x:v>0</x:v>
      </x:c>
      <x:c r="N222" s="59" t="n">
        <x:f>IF(AND(D222="Revenu",E222="Vente marchandises"),J222,0)</x:f>
        <x:v>0</x:v>
      </x:c>
      <x:c r="O222" s="59" t="n">
        <x:f>IF(D222="Dépense",J222,0)</x:f>
        <x:v>0</x:v>
      </x:c>
      <x:c r="P222" s="28"/>
    </x:row>
    <x:row r="223">
      <x:c r="A223" s="58"/>
      <x:c r="B223" s="28" t="str">
        <x:f>IF(A223="","",MONTH(A223))</x:f>
      </x:c>
      <x:c r="C223" s="28" t="str">
        <x:f>IF(A223="","",TEXT(A223,"mmmm"))</x:f>
      </x:c>
      <x:c r="D223" s="28"/>
      <x:c r="E223" s="28"/>
      <x:c r="F223" s="28"/>
      <x:c r="G223" s="28"/>
      <x:c r="H223" s="28"/>
      <x:c r="I223" s="28"/>
      <x:c r="J223" s="59"/>
      <x:c r="K223" s="59" t="str">
        <x:f>IF(J223="","",IF('Paramètres'!$B$7="Oui",J223*'Paramètres'!$F$7,0))</x:f>
      </x:c>
      <x:c r="L223" s="59" t="str">
        <x:f>IF(J223="","",J223+K223)</x:f>
      </x:c>
      <x:c r="M223" s="59" t="n">
        <x:f>IF(AND(D223="Revenu",E223="Prestation de services"),J223,0)</x:f>
        <x:v>0</x:v>
      </x:c>
      <x:c r="N223" s="59" t="n">
        <x:f>IF(AND(D223="Revenu",E223="Vente marchandises"),J223,0)</x:f>
        <x:v>0</x:v>
      </x:c>
      <x:c r="O223" s="59" t="n">
        <x:f>IF(D223="Dépense",J223,0)</x:f>
        <x:v>0</x:v>
      </x:c>
      <x:c r="P223" s="28"/>
    </x:row>
    <x:row r="224">
      <x:c r="A224" s="58"/>
      <x:c r="B224" s="28" t="str">
        <x:f>IF(A224="","",MONTH(A224))</x:f>
      </x:c>
      <x:c r="C224" s="28" t="str">
        <x:f>IF(A224="","",TEXT(A224,"mmmm"))</x:f>
      </x:c>
      <x:c r="D224" s="28"/>
      <x:c r="E224" s="28"/>
      <x:c r="F224" s="28"/>
      <x:c r="G224" s="28"/>
      <x:c r="H224" s="28"/>
      <x:c r="I224" s="28"/>
      <x:c r="J224" s="59"/>
      <x:c r="K224" s="59" t="str">
        <x:f>IF(J224="","",IF('Paramètres'!$B$7="Oui",J224*'Paramètres'!$F$7,0))</x:f>
      </x:c>
      <x:c r="L224" s="59" t="str">
        <x:f>IF(J224="","",J224+K224)</x:f>
      </x:c>
      <x:c r="M224" s="59" t="n">
        <x:f>IF(AND(D224="Revenu",E224="Prestation de services"),J224,0)</x:f>
        <x:v>0</x:v>
      </x:c>
      <x:c r="N224" s="59" t="n">
        <x:f>IF(AND(D224="Revenu",E224="Vente marchandises"),J224,0)</x:f>
        <x:v>0</x:v>
      </x:c>
      <x:c r="O224" s="59" t="n">
        <x:f>IF(D224="Dépense",J224,0)</x:f>
        <x:v>0</x:v>
      </x:c>
      <x:c r="P224" s="28"/>
    </x:row>
    <x:row r="225">
      <x:c r="A225" s="58"/>
      <x:c r="B225" s="28" t="str">
        <x:f>IF(A225="","",MONTH(A225))</x:f>
      </x:c>
      <x:c r="C225" s="28" t="str">
        <x:f>IF(A225="","",TEXT(A225,"mmmm"))</x:f>
      </x:c>
      <x:c r="D225" s="28"/>
      <x:c r="E225" s="28"/>
      <x:c r="F225" s="28"/>
      <x:c r="G225" s="28"/>
      <x:c r="H225" s="28"/>
      <x:c r="I225" s="28"/>
      <x:c r="J225" s="59"/>
      <x:c r="K225" s="59" t="str">
        <x:f>IF(J225="","",IF('Paramètres'!$B$7="Oui",J225*'Paramètres'!$F$7,0))</x:f>
      </x:c>
      <x:c r="L225" s="59" t="str">
        <x:f>IF(J225="","",J225+K225)</x:f>
      </x:c>
      <x:c r="M225" s="59" t="n">
        <x:f>IF(AND(D225="Revenu",E225="Prestation de services"),J225,0)</x:f>
        <x:v>0</x:v>
      </x:c>
      <x:c r="N225" s="59" t="n">
        <x:f>IF(AND(D225="Revenu",E225="Vente marchandises"),J225,0)</x:f>
        <x:v>0</x:v>
      </x:c>
      <x:c r="O225" s="59" t="n">
        <x:f>IF(D225="Dépense",J225,0)</x:f>
        <x:v>0</x:v>
      </x:c>
      <x:c r="P225" s="28"/>
    </x:row>
    <x:row r="226">
      <x:c r="A226" s="58"/>
      <x:c r="B226" s="28" t="str">
        <x:f>IF(A226="","",MONTH(A226))</x:f>
      </x:c>
      <x:c r="C226" s="28" t="str">
        <x:f>IF(A226="","",TEXT(A226,"mmmm"))</x:f>
      </x:c>
      <x:c r="D226" s="28"/>
      <x:c r="E226" s="28"/>
      <x:c r="F226" s="28"/>
      <x:c r="G226" s="28"/>
      <x:c r="H226" s="28"/>
      <x:c r="I226" s="28"/>
      <x:c r="J226" s="59"/>
      <x:c r="K226" s="59" t="str">
        <x:f>IF(J226="","",IF('Paramètres'!$B$7="Oui",J226*'Paramètres'!$F$7,0))</x:f>
      </x:c>
      <x:c r="L226" s="59" t="str">
        <x:f>IF(J226="","",J226+K226)</x:f>
      </x:c>
      <x:c r="M226" s="59" t="n">
        <x:f>IF(AND(D226="Revenu",E226="Prestation de services"),J226,0)</x:f>
        <x:v>0</x:v>
      </x:c>
      <x:c r="N226" s="59" t="n">
        <x:f>IF(AND(D226="Revenu",E226="Vente marchandises"),J226,0)</x:f>
        <x:v>0</x:v>
      </x:c>
      <x:c r="O226" s="59" t="n">
        <x:f>IF(D226="Dépense",J226,0)</x:f>
        <x:v>0</x:v>
      </x:c>
      <x:c r="P226" s="28"/>
    </x:row>
    <x:row r="227">
      <x:c r="A227" s="58"/>
      <x:c r="B227" s="28" t="str">
        <x:f>IF(A227="","",MONTH(A227))</x:f>
      </x:c>
      <x:c r="C227" s="28" t="str">
        <x:f>IF(A227="","",TEXT(A227,"mmmm"))</x:f>
      </x:c>
      <x:c r="D227" s="28"/>
      <x:c r="E227" s="28"/>
      <x:c r="F227" s="28"/>
      <x:c r="G227" s="28"/>
      <x:c r="H227" s="28"/>
      <x:c r="I227" s="28"/>
      <x:c r="J227" s="59"/>
      <x:c r="K227" s="59" t="str">
        <x:f>IF(J227="","",IF('Paramètres'!$B$7="Oui",J227*'Paramètres'!$F$7,0))</x:f>
      </x:c>
      <x:c r="L227" s="59" t="str">
        <x:f>IF(J227="","",J227+K227)</x:f>
      </x:c>
      <x:c r="M227" s="59" t="n">
        <x:f>IF(AND(D227="Revenu",E227="Prestation de services"),J227,0)</x:f>
        <x:v>0</x:v>
      </x:c>
      <x:c r="N227" s="59" t="n">
        <x:f>IF(AND(D227="Revenu",E227="Vente marchandises"),J227,0)</x:f>
        <x:v>0</x:v>
      </x:c>
      <x:c r="O227" s="59" t="n">
        <x:f>IF(D227="Dépense",J227,0)</x:f>
        <x:v>0</x:v>
      </x:c>
      <x:c r="P227" s="28"/>
    </x:row>
    <x:row r="228">
      <x:c r="A228" s="58"/>
      <x:c r="B228" s="28" t="str">
        <x:f>IF(A228="","",MONTH(A228))</x:f>
      </x:c>
      <x:c r="C228" s="28" t="str">
        <x:f>IF(A228="","",TEXT(A228,"mmmm"))</x:f>
      </x:c>
      <x:c r="D228" s="28"/>
      <x:c r="E228" s="28"/>
      <x:c r="F228" s="28"/>
      <x:c r="G228" s="28"/>
      <x:c r="H228" s="28"/>
      <x:c r="I228" s="28"/>
      <x:c r="J228" s="59"/>
      <x:c r="K228" s="59" t="str">
        <x:f>IF(J228="","",IF('Paramètres'!$B$7="Oui",J228*'Paramètres'!$F$7,0))</x:f>
      </x:c>
      <x:c r="L228" s="59" t="str">
        <x:f>IF(J228="","",J228+K228)</x:f>
      </x:c>
      <x:c r="M228" s="59" t="n">
        <x:f>IF(AND(D228="Revenu",E228="Prestation de services"),J228,0)</x:f>
        <x:v>0</x:v>
      </x:c>
      <x:c r="N228" s="59" t="n">
        <x:f>IF(AND(D228="Revenu",E228="Vente marchandises"),J228,0)</x:f>
        <x:v>0</x:v>
      </x:c>
      <x:c r="O228" s="59" t="n">
        <x:f>IF(D228="Dépense",J228,0)</x:f>
        <x:v>0</x:v>
      </x:c>
      <x:c r="P228" s="28"/>
    </x:row>
    <x:row r="229">
      <x:c r="A229" s="58"/>
      <x:c r="B229" s="28" t="str">
        <x:f>IF(A229="","",MONTH(A229))</x:f>
      </x:c>
      <x:c r="C229" s="28" t="str">
        <x:f>IF(A229="","",TEXT(A229,"mmmm"))</x:f>
      </x:c>
      <x:c r="D229" s="28"/>
      <x:c r="E229" s="28"/>
      <x:c r="F229" s="28"/>
      <x:c r="G229" s="28"/>
      <x:c r="H229" s="28"/>
      <x:c r="I229" s="28"/>
      <x:c r="J229" s="59"/>
      <x:c r="K229" s="59" t="str">
        <x:f>IF(J229="","",IF('Paramètres'!$B$7="Oui",J229*'Paramètres'!$F$7,0))</x:f>
      </x:c>
      <x:c r="L229" s="59" t="str">
        <x:f>IF(J229="","",J229+K229)</x:f>
      </x:c>
      <x:c r="M229" s="59" t="n">
        <x:f>IF(AND(D229="Revenu",E229="Prestation de services"),J229,0)</x:f>
        <x:v>0</x:v>
      </x:c>
      <x:c r="N229" s="59" t="n">
        <x:f>IF(AND(D229="Revenu",E229="Vente marchandises"),J229,0)</x:f>
        <x:v>0</x:v>
      </x:c>
      <x:c r="O229" s="59" t="n">
        <x:f>IF(D229="Dépense",J229,0)</x:f>
        <x:v>0</x:v>
      </x:c>
      <x:c r="P229" s="28"/>
    </x:row>
    <x:row r="230">
      <x:c r="A230" s="58"/>
      <x:c r="B230" s="28" t="str">
        <x:f>IF(A230="","",MONTH(A230))</x:f>
      </x:c>
      <x:c r="C230" s="28" t="str">
        <x:f>IF(A230="","",TEXT(A230,"mmmm"))</x:f>
      </x:c>
      <x:c r="D230" s="28"/>
      <x:c r="E230" s="28"/>
      <x:c r="F230" s="28"/>
      <x:c r="G230" s="28"/>
      <x:c r="H230" s="28"/>
      <x:c r="I230" s="28"/>
      <x:c r="J230" s="59"/>
      <x:c r="K230" s="59" t="str">
        <x:f>IF(J230="","",IF('Paramètres'!$B$7="Oui",J230*'Paramètres'!$F$7,0))</x:f>
      </x:c>
      <x:c r="L230" s="59" t="str">
        <x:f>IF(J230="","",J230+K230)</x:f>
      </x:c>
      <x:c r="M230" s="59" t="n">
        <x:f>IF(AND(D230="Revenu",E230="Prestation de services"),J230,0)</x:f>
        <x:v>0</x:v>
      </x:c>
      <x:c r="N230" s="59" t="n">
        <x:f>IF(AND(D230="Revenu",E230="Vente marchandises"),J230,0)</x:f>
        <x:v>0</x:v>
      </x:c>
      <x:c r="O230" s="59" t="n">
        <x:f>IF(D230="Dépense",J230,0)</x:f>
        <x:v>0</x:v>
      </x:c>
      <x:c r="P230" s="28"/>
    </x:row>
    <x:row r="231">
      <x:c r="A231" s="58"/>
      <x:c r="B231" s="28" t="str">
        <x:f>IF(A231="","",MONTH(A231))</x:f>
      </x:c>
      <x:c r="C231" s="28" t="str">
        <x:f>IF(A231="","",TEXT(A231,"mmmm"))</x:f>
      </x:c>
      <x:c r="D231" s="28"/>
      <x:c r="E231" s="28"/>
      <x:c r="F231" s="28"/>
      <x:c r="G231" s="28"/>
      <x:c r="H231" s="28"/>
      <x:c r="I231" s="28"/>
      <x:c r="J231" s="59"/>
      <x:c r="K231" s="59" t="str">
        <x:f>IF(J231="","",IF('Paramètres'!$B$7="Oui",J231*'Paramètres'!$F$7,0))</x:f>
      </x:c>
      <x:c r="L231" s="59" t="str">
        <x:f>IF(J231="","",J231+K231)</x:f>
      </x:c>
      <x:c r="M231" s="59" t="n">
        <x:f>IF(AND(D231="Revenu",E231="Prestation de services"),J231,0)</x:f>
        <x:v>0</x:v>
      </x:c>
      <x:c r="N231" s="59" t="n">
        <x:f>IF(AND(D231="Revenu",E231="Vente marchandises"),J231,0)</x:f>
        <x:v>0</x:v>
      </x:c>
      <x:c r="O231" s="59" t="n">
        <x:f>IF(D231="Dépense",J231,0)</x:f>
        <x:v>0</x:v>
      </x:c>
      <x:c r="P231" s="28"/>
    </x:row>
    <x:row r="232">
      <x:c r="A232" s="58"/>
      <x:c r="B232" s="28" t="str">
        <x:f>IF(A232="","",MONTH(A232))</x:f>
      </x:c>
      <x:c r="C232" s="28" t="str">
        <x:f>IF(A232="","",TEXT(A232,"mmmm"))</x:f>
      </x:c>
      <x:c r="D232" s="28"/>
      <x:c r="E232" s="28"/>
      <x:c r="F232" s="28"/>
      <x:c r="G232" s="28"/>
      <x:c r="H232" s="28"/>
      <x:c r="I232" s="28"/>
      <x:c r="J232" s="59"/>
      <x:c r="K232" s="59" t="str">
        <x:f>IF(J232="","",IF('Paramètres'!$B$7="Oui",J232*'Paramètres'!$F$7,0))</x:f>
      </x:c>
      <x:c r="L232" s="59" t="str">
        <x:f>IF(J232="","",J232+K232)</x:f>
      </x:c>
      <x:c r="M232" s="59" t="n">
        <x:f>IF(AND(D232="Revenu",E232="Prestation de services"),J232,0)</x:f>
        <x:v>0</x:v>
      </x:c>
      <x:c r="N232" s="59" t="n">
        <x:f>IF(AND(D232="Revenu",E232="Vente marchandises"),J232,0)</x:f>
        <x:v>0</x:v>
      </x:c>
      <x:c r="O232" s="59" t="n">
        <x:f>IF(D232="Dépense",J232,0)</x:f>
        <x:v>0</x:v>
      </x:c>
      <x:c r="P232" s="28"/>
    </x:row>
    <x:row r="233">
      <x:c r="A233" s="58"/>
      <x:c r="B233" s="28" t="str">
        <x:f>IF(A233="","",MONTH(A233))</x:f>
      </x:c>
      <x:c r="C233" s="28" t="str">
        <x:f>IF(A233="","",TEXT(A233,"mmmm"))</x:f>
      </x:c>
      <x:c r="D233" s="28"/>
      <x:c r="E233" s="28"/>
      <x:c r="F233" s="28"/>
      <x:c r="G233" s="28"/>
      <x:c r="H233" s="28"/>
      <x:c r="I233" s="28"/>
      <x:c r="J233" s="59"/>
      <x:c r="K233" s="59" t="str">
        <x:f>IF(J233="","",IF('Paramètres'!$B$7="Oui",J233*'Paramètres'!$F$7,0))</x:f>
      </x:c>
      <x:c r="L233" s="59" t="str">
        <x:f>IF(J233="","",J233+K233)</x:f>
      </x:c>
      <x:c r="M233" s="59" t="n">
        <x:f>IF(AND(D233="Revenu",E233="Prestation de services"),J233,0)</x:f>
        <x:v>0</x:v>
      </x:c>
      <x:c r="N233" s="59" t="n">
        <x:f>IF(AND(D233="Revenu",E233="Vente marchandises"),J233,0)</x:f>
        <x:v>0</x:v>
      </x:c>
      <x:c r="O233" s="59" t="n">
        <x:f>IF(D233="Dépense",J233,0)</x:f>
        <x:v>0</x:v>
      </x:c>
      <x:c r="P233" s="28"/>
    </x:row>
    <x:row r="234">
      <x:c r="A234" s="58"/>
      <x:c r="B234" s="28" t="str">
        <x:f>IF(A234="","",MONTH(A234))</x:f>
      </x:c>
      <x:c r="C234" s="28" t="str">
        <x:f>IF(A234="","",TEXT(A234,"mmmm"))</x:f>
      </x:c>
      <x:c r="D234" s="28"/>
      <x:c r="E234" s="28"/>
      <x:c r="F234" s="28"/>
      <x:c r="G234" s="28"/>
      <x:c r="H234" s="28"/>
      <x:c r="I234" s="28"/>
      <x:c r="J234" s="59"/>
      <x:c r="K234" s="59" t="str">
        <x:f>IF(J234="","",IF('Paramètres'!$B$7="Oui",J234*'Paramètres'!$F$7,0))</x:f>
      </x:c>
      <x:c r="L234" s="59" t="str">
        <x:f>IF(J234="","",J234+K234)</x:f>
      </x:c>
      <x:c r="M234" s="59" t="n">
        <x:f>IF(AND(D234="Revenu",E234="Prestation de services"),J234,0)</x:f>
        <x:v>0</x:v>
      </x:c>
      <x:c r="N234" s="59" t="n">
        <x:f>IF(AND(D234="Revenu",E234="Vente marchandises"),J234,0)</x:f>
        <x:v>0</x:v>
      </x:c>
      <x:c r="O234" s="59" t="n">
        <x:f>IF(D234="Dépense",J234,0)</x:f>
        <x:v>0</x:v>
      </x:c>
      <x:c r="P234" s="28"/>
    </x:row>
    <x:row r="235">
      <x:c r="A235" s="58"/>
      <x:c r="B235" s="28" t="str">
        <x:f>IF(A235="","",MONTH(A235))</x:f>
      </x:c>
      <x:c r="C235" s="28" t="str">
        <x:f>IF(A235="","",TEXT(A235,"mmmm"))</x:f>
      </x:c>
      <x:c r="D235" s="28"/>
      <x:c r="E235" s="28"/>
      <x:c r="F235" s="28"/>
      <x:c r="G235" s="28"/>
      <x:c r="H235" s="28"/>
      <x:c r="I235" s="28"/>
      <x:c r="J235" s="59"/>
      <x:c r="K235" s="59" t="str">
        <x:f>IF(J235="","",IF('Paramètres'!$B$7="Oui",J235*'Paramètres'!$F$7,0))</x:f>
      </x:c>
      <x:c r="L235" s="59" t="str">
        <x:f>IF(J235="","",J235+K235)</x:f>
      </x:c>
      <x:c r="M235" s="59" t="n">
        <x:f>IF(AND(D235="Revenu",E235="Prestation de services"),J235,0)</x:f>
        <x:v>0</x:v>
      </x:c>
      <x:c r="N235" s="59" t="n">
        <x:f>IF(AND(D235="Revenu",E235="Vente marchandises"),J235,0)</x:f>
        <x:v>0</x:v>
      </x:c>
      <x:c r="O235" s="59" t="n">
        <x:f>IF(D235="Dépense",J235,0)</x:f>
        <x:v>0</x:v>
      </x:c>
      <x:c r="P235" s="28"/>
    </x:row>
    <x:row r="236">
      <x:c r="A236" s="58"/>
      <x:c r="B236" s="28" t="str">
        <x:f>IF(A236="","",MONTH(A236))</x:f>
      </x:c>
      <x:c r="C236" s="28" t="str">
        <x:f>IF(A236="","",TEXT(A236,"mmmm"))</x:f>
      </x:c>
      <x:c r="D236" s="28"/>
      <x:c r="E236" s="28"/>
      <x:c r="F236" s="28"/>
      <x:c r="G236" s="28"/>
      <x:c r="H236" s="28"/>
      <x:c r="I236" s="28"/>
      <x:c r="J236" s="59"/>
      <x:c r="K236" s="59" t="str">
        <x:f>IF(J236="","",IF('Paramètres'!$B$7="Oui",J236*'Paramètres'!$F$7,0))</x:f>
      </x:c>
      <x:c r="L236" s="59" t="str">
        <x:f>IF(J236="","",J236+K236)</x:f>
      </x:c>
      <x:c r="M236" s="59" t="n">
        <x:f>IF(AND(D236="Revenu",E236="Prestation de services"),J236,0)</x:f>
        <x:v>0</x:v>
      </x:c>
      <x:c r="N236" s="59" t="n">
        <x:f>IF(AND(D236="Revenu",E236="Vente marchandises"),J236,0)</x:f>
        <x:v>0</x:v>
      </x:c>
      <x:c r="O236" s="59" t="n">
        <x:f>IF(D236="Dépense",J236,0)</x:f>
        <x:v>0</x:v>
      </x:c>
      <x:c r="P236" s="28"/>
    </x:row>
    <x:row r="237">
      <x:c r="A237" s="58"/>
      <x:c r="B237" s="28" t="str">
        <x:f>IF(A237="","",MONTH(A237))</x:f>
      </x:c>
      <x:c r="C237" s="28" t="str">
        <x:f>IF(A237="","",TEXT(A237,"mmmm"))</x:f>
      </x:c>
      <x:c r="D237" s="28"/>
      <x:c r="E237" s="28"/>
      <x:c r="F237" s="28"/>
      <x:c r="G237" s="28"/>
      <x:c r="H237" s="28"/>
      <x:c r="I237" s="28"/>
      <x:c r="J237" s="59"/>
      <x:c r="K237" s="59" t="str">
        <x:f>IF(J237="","",IF('Paramètres'!$B$7="Oui",J237*'Paramètres'!$F$7,0))</x:f>
      </x:c>
      <x:c r="L237" s="59" t="str">
        <x:f>IF(J237="","",J237+K237)</x:f>
      </x:c>
      <x:c r="M237" s="59" t="n">
        <x:f>IF(AND(D237="Revenu",E237="Prestation de services"),J237,0)</x:f>
        <x:v>0</x:v>
      </x:c>
      <x:c r="N237" s="59" t="n">
        <x:f>IF(AND(D237="Revenu",E237="Vente marchandises"),J237,0)</x:f>
        <x:v>0</x:v>
      </x:c>
      <x:c r="O237" s="59" t="n">
        <x:f>IF(D237="Dépense",J237,0)</x:f>
        <x:v>0</x:v>
      </x:c>
      <x:c r="P237" s="28"/>
    </x:row>
    <x:row r="238">
      <x:c r="A238" s="58"/>
      <x:c r="B238" s="28" t="str">
        <x:f>IF(A238="","",MONTH(A238))</x:f>
      </x:c>
      <x:c r="C238" s="28" t="str">
        <x:f>IF(A238="","",TEXT(A238,"mmmm"))</x:f>
      </x:c>
      <x:c r="D238" s="28"/>
      <x:c r="E238" s="28"/>
      <x:c r="F238" s="28"/>
      <x:c r="G238" s="28"/>
      <x:c r="H238" s="28"/>
      <x:c r="I238" s="28"/>
      <x:c r="J238" s="59"/>
      <x:c r="K238" s="59" t="str">
        <x:f>IF(J238="","",IF('Paramètres'!$B$7="Oui",J238*'Paramètres'!$F$7,0))</x:f>
      </x:c>
      <x:c r="L238" s="59" t="str">
        <x:f>IF(J238="","",J238+K238)</x:f>
      </x:c>
      <x:c r="M238" s="59" t="n">
        <x:f>IF(AND(D238="Revenu",E238="Prestation de services"),J238,0)</x:f>
        <x:v>0</x:v>
      </x:c>
      <x:c r="N238" s="59" t="n">
        <x:f>IF(AND(D238="Revenu",E238="Vente marchandises"),J238,0)</x:f>
        <x:v>0</x:v>
      </x:c>
      <x:c r="O238" s="59" t="n">
        <x:f>IF(D238="Dépense",J238,0)</x:f>
        <x:v>0</x:v>
      </x:c>
      <x:c r="P238" s="28"/>
    </x:row>
    <x:row r="239">
      <x:c r="A239" s="58"/>
      <x:c r="B239" s="28" t="str">
        <x:f>IF(A239="","",MONTH(A239))</x:f>
      </x:c>
      <x:c r="C239" s="28" t="str">
        <x:f>IF(A239="","",TEXT(A239,"mmmm"))</x:f>
      </x:c>
      <x:c r="D239" s="28"/>
      <x:c r="E239" s="28"/>
      <x:c r="F239" s="28"/>
      <x:c r="G239" s="28"/>
      <x:c r="H239" s="28"/>
      <x:c r="I239" s="28"/>
      <x:c r="J239" s="59"/>
      <x:c r="K239" s="59" t="str">
        <x:f>IF(J239="","",IF('Paramètres'!$B$7="Oui",J239*'Paramètres'!$F$7,0))</x:f>
      </x:c>
      <x:c r="L239" s="59" t="str">
        <x:f>IF(J239="","",J239+K239)</x:f>
      </x:c>
      <x:c r="M239" s="59" t="n">
        <x:f>IF(AND(D239="Revenu",E239="Prestation de services"),J239,0)</x:f>
        <x:v>0</x:v>
      </x:c>
      <x:c r="N239" s="59" t="n">
        <x:f>IF(AND(D239="Revenu",E239="Vente marchandises"),J239,0)</x:f>
        <x:v>0</x:v>
      </x:c>
      <x:c r="O239" s="59" t="n">
        <x:f>IF(D239="Dépense",J239,0)</x:f>
        <x:v>0</x:v>
      </x:c>
      <x:c r="P239" s="28"/>
    </x:row>
    <x:row r="240">
      <x:c r="A240" s="58"/>
      <x:c r="B240" s="28" t="str">
        <x:f>IF(A240="","",MONTH(A240))</x:f>
      </x:c>
      <x:c r="C240" s="28" t="str">
        <x:f>IF(A240="","",TEXT(A240,"mmmm"))</x:f>
      </x:c>
      <x:c r="D240" s="28"/>
      <x:c r="E240" s="28"/>
      <x:c r="F240" s="28"/>
      <x:c r="G240" s="28"/>
      <x:c r="H240" s="28"/>
      <x:c r="I240" s="28"/>
      <x:c r="J240" s="59"/>
      <x:c r="K240" s="59" t="str">
        <x:f>IF(J240="","",IF('Paramètres'!$B$7="Oui",J240*'Paramètres'!$F$7,0))</x:f>
      </x:c>
      <x:c r="L240" s="59" t="str">
        <x:f>IF(J240="","",J240+K240)</x:f>
      </x:c>
      <x:c r="M240" s="59" t="n">
        <x:f>IF(AND(D240="Revenu",E240="Prestation de services"),J240,0)</x:f>
        <x:v>0</x:v>
      </x:c>
      <x:c r="N240" s="59" t="n">
        <x:f>IF(AND(D240="Revenu",E240="Vente marchandises"),J240,0)</x:f>
        <x:v>0</x:v>
      </x:c>
      <x:c r="O240" s="59" t="n">
        <x:f>IF(D240="Dépense",J240,0)</x:f>
        <x:v>0</x:v>
      </x:c>
      <x:c r="P240" s="28"/>
    </x:row>
    <x:row r="241">
      <x:c r="A241" s="58"/>
      <x:c r="B241" s="28" t="str">
        <x:f>IF(A241="","",MONTH(A241))</x:f>
      </x:c>
      <x:c r="C241" s="28" t="str">
        <x:f>IF(A241="","",TEXT(A241,"mmmm"))</x:f>
      </x:c>
      <x:c r="D241" s="28"/>
      <x:c r="E241" s="28"/>
      <x:c r="F241" s="28"/>
      <x:c r="G241" s="28"/>
      <x:c r="H241" s="28"/>
      <x:c r="I241" s="28"/>
      <x:c r="J241" s="59"/>
      <x:c r="K241" s="59" t="str">
        <x:f>IF(J241="","",IF('Paramètres'!$B$7="Oui",J241*'Paramètres'!$F$7,0))</x:f>
      </x:c>
      <x:c r="L241" s="59" t="str">
        <x:f>IF(J241="","",J241+K241)</x:f>
      </x:c>
      <x:c r="M241" s="59" t="n">
        <x:f>IF(AND(D241="Revenu",E241="Prestation de services"),J241,0)</x:f>
        <x:v>0</x:v>
      </x:c>
      <x:c r="N241" s="59" t="n">
        <x:f>IF(AND(D241="Revenu",E241="Vente marchandises"),J241,0)</x:f>
        <x:v>0</x:v>
      </x:c>
      <x:c r="O241" s="59" t="n">
        <x:f>IF(D241="Dépense",J241,0)</x:f>
        <x:v>0</x:v>
      </x:c>
      <x:c r="P241" s="28"/>
    </x:row>
    <x:row r="242">
      <x:c r="A242" s="58"/>
      <x:c r="B242" s="28" t="str">
        <x:f>IF(A242="","",MONTH(A242))</x:f>
      </x:c>
      <x:c r="C242" s="28" t="str">
        <x:f>IF(A242="","",TEXT(A242,"mmmm"))</x:f>
      </x:c>
      <x:c r="D242" s="28"/>
      <x:c r="E242" s="28"/>
      <x:c r="F242" s="28"/>
      <x:c r="G242" s="28"/>
      <x:c r="H242" s="28"/>
      <x:c r="I242" s="28"/>
      <x:c r="J242" s="59"/>
      <x:c r="K242" s="59" t="str">
        <x:f>IF(J242="","",IF('Paramètres'!$B$7="Oui",J242*'Paramètres'!$F$7,0))</x:f>
      </x:c>
      <x:c r="L242" s="59" t="str">
        <x:f>IF(J242="","",J242+K242)</x:f>
      </x:c>
      <x:c r="M242" s="59" t="n">
        <x:f>IF(AND(D242="Revenu",E242="Prestation de services"),J242,0)</x:f>
        <x:v>0</x:v>
      </x:c>
      <x:c r="N242" s="59" t="n">
        <x:f>IF(AND(D242="Revenu",E242="Vente marchandises"),J242,0)</x:f>
        <x:v>0</x:v>
      </x:c>
      <x:c r="O242" s="59" t="n">
        <x:f>IF(D242="Dépense",J242,0)</x:f>
        <x:v>0</x:v>
      </x:c>
      <x:c r="P242" s="28"/>
    </x:row>
    <x:row r="243">
      <x:c r="A243" s="58"/>
      <x:c r="B243" s="28" t="str">
        <x:f>IF(A243="","",MONTH(A243))</x:f>
      </x:c>
      <x:c r="C243" s="28" t="str">
        <x:f>IF(A243="","",TEXT(A243,"mmmm"))</x:f>
      </x:c>
      <x:c r="D243" s="28"/>
      <x:c r="E243" s="28"/>
      <x:c r="F243" s="28"/>
      <x:c r="G243" s="28"/>
      <x:c r="H243" s="28"/>
      <x:c r="I243" s="28"/>
      <x:c r="J243" s="59"/>
      <x:c r="K243" s="59" t="str">
        <x:f>IF(J243="","",IF('Paramètres'!$B$7="Oui",J243*'Paramètres'!$F$7,0))</x:f>
      </x:c>
      <x:c r="L243" s="59" t="str">
        <x:f>IF(J243="","",J243+K243)</x:f>
      </x:c>
      <x:c r="M243" s="59" t="n">
        <x:f>IF(AND(D243="Revenu",E243="Prestation de services"),J243,0)</x:f>
        <x:v>0</x:v>
      </x:c>
      <x:c r="N243" s="59" t="n">
        <x:f>IF(AND(D243="Revenu",E243="Vente marchandises"),J243,0)</x:f>
        <x:v>0</x:v>
      </x:c>
      <x:c r="O243" s="59" t="n">
        <x:f>IF(D243="Dépense",J243,0)</x:f>
        <x:v>0</x:v>
      </x:c>
      <x:c r="P243" s="28"/>
    </x:row>
    <x:row r="244">
      <x:c r="A244" s="58"/>
      <x:c r="B244" s="28" t="str">
        <x:f>IF(A244="","",MONTH(A244))</x:f>
      </x:c>
      <x:c r="C244" s="28" t="str">
        <x:f>IF(A244="","",TEXT(A244,"mmmm"))</x:f>
      </x:c>
      <x:c r="D244" s="28"/>
      <x:c r="E244" s="28"/>
      <x:c r="F244" s="28"/>
      <x:c r="G244" s="28"/>
      <x:c r="H244" s="28"/>
      <x:c r="I244" s="28"/>
      <x:c r="J244" s="59"/>
      <x:c r="K244" s="59" t="str">
        <x:f>IF(J244="","",IF('Paramètres'!$B$7="Oui",J244*'Paramètres'!$F$7,0))</x:f>
      </x:c>
      <x:c r="L244" s="59" t="str">
        <x:f>IF(J244="","",J244+K244)</x:f>
      </x:c>
      <x:c r="M244" s="59" t="n">
        <x:f>IF(AND(D244="Revenu",E244="Prestation de services"),J244,0)</x:f>
        <x:v>0</x:v>
      </x:c>
      <x:c r="N244" s="59" t="n">
        <x:f>IF(AND(D244="Revenu",E244="Vente marchandises"),J244,0)</x:f>
        <x:v>0</x:v>
      </x:c>
      <x:c r="O244" s="59" t="n">
        <x:f>IF(D244="Dépense",J244,0)</x:f>
        <x:v>0</x:v>
      </x:c>
      <x:c r="P244" s="28"/>
    </x:row>
    <x:row r="245">
      <x:c r="A245" s="58"/>
      <x:c r="B245" s="28" t="str">
        <x:f>IF(A245="","",MONTH(A245))</x:f>
      </x:c>
      <x:c r="C245" s="28" t="str">
        <x:f>IF(A245="","",TEXT(A245,"mmmm"))</x:f>
      </x:c>
      <x:c r="D245" s="28"/>
      <x:c r="E245" s="28"/>
      <x:c r="F245" s="28"/>
      <x:c r="G245" s="28"/>
      <x:c r="H245" s="28"/>
      <x:c r="I245" s="28"/>
      <x:c r="J245" s="59"/>
      <x:c r="K245" s="59" t="str">
        <x:f>IF(J245="","",IF('Paramètres'!$B$7="Oui",J245*'Paramètres'!$F$7,0))</x:f>
      </x:c>
      <x:c r="L245" s="59" t="str">
        <x:f>IF(J245="","",J245+K245)</x:f>
      </x:c>
      <x:c r="M245" s="59" t="n">
        <x:f>IF(AND(D245="Revenu",E245="Prestation de services"),J245,0)</x:f>
        <x:v>0</x:v>
      </x:c>
      <x:c r="N245" s="59" t="n">
        <x:f>IF(AND(D245="Revenu",E245="Vente marchandises"),J245,0)</x:f>
        <x:v>0</x:v>
      </x:c>
      <x:c r="O245" s="59" t="n">
        <x:f>IF(D245="Dépense",J245,0)</x:f>
        <x:v>0</x:v>
      </x:c>
      <x:c r="P245" s="28"/>
    </x:row>
    <x:row r="246">
      <x:c r="A246" s="58"/>
      <x:c r="B246" s="28" t="str">
        <x:f>IF(A246="","",MONTH(A246))</x:f>
      </x:c>
      <x:c r="C246" s="28" t="str">
        <x:f>IF(A246="","",TEXT(A246,"mmmm"))</x:f>
      </x:c>
      <x:c r="D246" s="28"/>
      <x:c r="E246" s="28"/>
      <x:c r="F246" s="28"/>
      <x:c r="G246" s="28"/>
      <x:c r="H246" s="28"/>
      <x:c r="I246" s="28"/>
      <x:c r="J246" s="59"/>
      <x:c r="K246" s="59" t="str">
        <x:f>IF(J246="","",IF('Paramètres'!$B$7="Oui",J246*'Paramètres'!$F$7,0))</x:f>
      </x:c>
      <x:c r="L246" s="59" t="str">
        <x:f>IF(J246="","",J246+K246)</x:f>
      </x:c>
      <x:c r="M246" s="59" t="n">
        <x:f>IF(AND(D246="Revenu",E246="Prestation de services"),J246,0)</x:f>
        <x:v>0</x:v>
      </x:c>
      <x:c r="N246" s="59" t="n">
        <x:f>IF(AND(D246="Revenu",E246="Vente marchandises"),J246,0)</x:f>
        <x:v>0</x:v>
      </x:c>
      <x:c r="O246" s="59" t="n">
        <x:f>IF(D246="Dépense",J246,0)</x:f>
        <x:v>0</x:v>
      </x:c>
      <x:c r="P246" s="28"/>
    </x:row>
    <x:row r="247">
      <x:c r="A247" s="58"/>
      <x:c r="B247" s="28" t="str">
        <x:f>IF(A247="","",MONTH(A247))</x:f>
      </x:c>
      <x:c r="C247" s="28" t="str">
        <x:f>IF(A247="","",TEXT(A247,"mmmm"))</x:f>
      </x:c>
      <x:c r="D247" s="28"/>
      <x:c r="E247" s="28"/>
      <x:c r="F247" s="28"/>
      <x:c r="G247" s="28"/>
      <x:c r="H247" s="28"/>
      <x:c r="I247" s="28"/>
      <x:c r="J247" s="59"/>
      <x:c r="K247" s="59" t="str">
        <x:f>IF(J247="","",IF('Paramètres'!$B$7="Oui",J247*'Paramètres'!$F$7,0))</x:f>
      </x:c>
      <x:c r="L247" s="59" t="str">
        <x:f>IF(J247="","",J247+K247)</x:f>
      </x:c>
      <x:c r="M247" s="59" t="n">
        <x:f>IF(AND(D247="Revenu",E247="Prestation de services"),J247,0)</x:f>
        <x:v>0</x:v>
      </x:c>
      <x:c r="N247" s="59" t="n">
        <x:f>IF(AND(D247="Revenu",E247="Vente marchandises"),J247,0)</x:f>
        <x:v>0</x:v>
      </x:c>
      <x:c r="O247" s="59" t="n">
        <x:f>IF(D247="Dépense",J247,0)</x:f>
        <x:v>0</x:v>
      </x:c>
      <x:c r="P247" s="28"/>
    </x:row>
    <x:row r="248">
      <x:c r="A248" s="58"/>
      <x:c r="B248" s="28" t="str">
        <x:f>IF(A248="","",MONTH(A248))</x:f>
      </x:c>
      <x:c r="C248" s="28" t="str">
        <x:f>IF(A248="","",TEXT(A248,"mmmm"))</x:f>
      </x:c>
      <x:c r="D248" s="28"/>
      <x:c r="E248" s="28"/>
      <x:c r="F248" s="28"/>
      <x:c r="G248" s="28"/>
      <x:c r="H248" s="28"/>
      <x:c r="I248" s="28"/>
      <x:c r="J248" s="59"/>
      <x:c r="K248" s="59" t="str">
        <x:f>IF(J248="","",IF('Paramètres'!$B$7="Oui",J248*'Paramètres'!$F$7,0))</x:f>
      </x:c>
      <x:c r="L248" s="59" t="str">
        <x:f>IF(J248="","",J248+K248)</x:f>
      </x:c>
      <x:c r="M248" s="59" t="n">
        <x:f>IF(AND(D248="Revenu",E248="Prestation de services"),J248,0)</x:f>
        <x:v>0</x:v>
      </x:c>
      <x:c r="N248" s="59" t="n">
        <x:f>IF(AND(D248="Revenu",E248="Vente marchandises"),J248,0)</x:f>
        <x:v>0</x:v>
      </x:c>
      <x:c r="O248" s="59" t="n">
        <x:f>IF(D248="Dépense",J248,0)</x:f>
        <x:v>0</x:v>
      </x:c>
      <x:c r="P248" s="28"/>
    </x:row>
    <x:row r="249">
      <x:c r="A249" s="58"/>
      <x:c r="B249" s="28" t="str">
        <x:f>IF(A249="","",MONTH(A249))</x:f>
      </x:c>
      <x:c r="C249" s="28" t="str">
        <x:f>IF(A249="","",TEXT(A249,"mmmm"))</x:f>
      </x:c>
      <x:c r="D249" s="28"/>
      <x:c r="E249" s="28"/>
      <x:c r="F249" s="28"/>
      <x:c r="G249" s="28"/>
      <x:c r="H249" s="28"/>
      <x:c r="I249" s="28"/>
      <x:c r="J249" s="59"/>
      <x:c r="K249" s="59" t="str">
        <x:f>IF(J249="","",IF('Paramètres'!$B$7="Oui",J249*'Paramètres'!$F$7,0))</x:f>
      </x:c>
      <x:c r="L249" s="59" t="str">
        <x:f>IF(J249="","",J249+K249)</x:f>
      </x:c>
      <x:c r="M249" s="59" t="n">
        <x:f>IF(AND(D249="Revenu",E249="Prestation de services"),J249,0)</x:f>
        <x:v>0</x:v>
      </x:c>
      <x:c r="N249" s="59" t="n">
        <x:f>IF(AND(D249="Revenu",E249="Vente marchandises"),J249,0)</x:f>
        <x:v>0</x:v>
      </x:c>
      <x:c r="O249" s="59" t="n">
        <x:f>IF(D249="Dépense",J249,0)</x:f>
        <x:v>0</x:v>
      </x:c>
      <x:c r="P249" s="28"/>
    </x:row>
    <x:row r="250">
      <x:c r="A250" s="58"/>
      <x:c r="B250" s="28" t="str">
        <x:f>IF(A250="","",MONTH(A250))</x:f>
      </x:c>
      <x:c r="C250" s="28" t="str">
        <x:f>IF(A250="","",TEXT(A250,"mmmm"))</x:f>
      </x:c>
      <x:c r="D250" s="28"/>
      <x:c r="E250" s="28"/>
      <x:c r="F250" s="28"/>
      <x:c r="G250" s="28"/>
      <x:c r="H250" s="28"/>
      <x:c r="I250" s="28"/>
      <x:c r="J250" s="59"/>
      <x:c r="K250" s="59" t="str">
        <x:f>IF(J250="","",IF('Paramètres'!$B$7="Oui",J250*'Paramètres'!$F$7,0))</x:f>
      </x:c>
      <x:c r="L250" s="59" t="str">
        <x:f>IF(J250="","",J250+K250)</x:f>
      </x:c>
      <x:c r="M250" s="59" t="n">
        <x:f>IF(AND(D250="Revenu",E250="Prestation de services"),J250,0)</x:f>
        <x:v>0</x:v>
      </x:c>
      <x:c r="N250" s="59" t="n">
        <x:f>IF(AND(D250="Revenu",E250="Vente marchandises"),J250,0)</x:f>
        <x:v>0</x:v>
      </x:c>
      <x:c r="O250" s="59" t="n">
        <x:f>IF(D250="Dépense",J250,0)</x:f>
        <x:v>0</x:v>
      </x:c>
      <x:c r="P250" s="28"/>
    </x:row>
    <x:row r="251">
      <x:c r="A251" s="58"/>
      <x:c r="B251" s="28" t="str">
        <x:f>IF(A251="","",MONTH(A251))</x:f>
      </x:c>
      <x:c r="C251" s="28" t="str">
        <x:f>IF(A251="","",TEXT(A251,"mmmm"))</x:f>
      </x:c>
      <x:c r="D251" s="28"/>
      <x:c r="E251" s="28"/>
      <x:c r="F251" s="28"/>
      <x:c r="G251" s="28"/>
      <x:c r="H251" s="28"/>
      <x:c r="I251" s="28"/>
      <x:c r="J251" s="59"/>
      <x:c r="K251" s="59" t="str">
        <x:f>IF(J251="","",IF('Paramètres'!$B$7="Oui",J251*'Paramètres'!$F$7,0))</x:f>
      </x:c>
      <x:c r="L251" s="59" t="str">
        <x:f>IF(J251="","",J251+K251)</x:f>
      </x:c>
      <x:c r="M251" s="59" t="n">
        <x:f>IF(AND(D251="Revenu",E251="Prestation de services"),J251,0)</x:f>
        <x:v>0</x:v>
      </x:c>
      <x:c r="N251" s="59" t="n">
        <x:f>IF(AND(D251="Revenu",E251="Vente marchandises"),J251,0)</x:f>
        <x:v>0</x:v>
      </x:c>
      <x:c r="O251" s="59" t="n">
        <x:f>IF(D251="Dépense",J251,0)</x:f>
        <x:v>0</x:v>
      </x:c>
      <x:c r="P251" s="28"/>
    </x:row>
    <x:row r="252">
      <x:c r="A252" s="58"/>
      <x:c r="B252" s="28" t="str">
        <x:f>IF(A252="","",MONTH(A252))</x:f>
      </x:c>
      <x:c r="C252" s="28" t="str">
        <x:f>IF(A252="","",TEXT(A252,"mmmm"))</x:f>
      </x:c>
      <x:c r="D252" s="28"/>
      <x:c r="E252" s="28"/>
      <x:c r="F252" s="28"/>
      <x:c r="G252" s="28"/>
      <x:c r="H252" s="28"/>
      <x:c r="I252" s="28"/>
      <x:c r="J252" s="59"/>
      <x:c r="K252" s="59" t="str">
        <x:f>IF(J252="","",IF('Paramètres'!$B$7="Oui",J252*'Paramètres'!$F$7,0))</x:f>
      </x:c>
      <x:c r="L252" s="59" t="str">
        <x:f>IF(J252="","",J252+K252)</x:f>
      </x:c>
      <x:c r="M252" s="59" t="n">
        <x:f>IF(AND(D252="Revenu",E252="Prestation de services"),J252,0)</x:f>
        <x:v>0</x:v>
      </x:c>
      <x:c r="N252" s="59" t="n">
        <x:f>IF(AND(D252="Revenu",E252="Vente marchandises"),J252,0)</x:f>
        <x:v>0</x:v>
      </x:c>
      <x:c r="O252" s="59" t="n">
        <x:f>IF(D252="Dépense",J252,0)</x:f>
        <x:v>0</x:v>
      </x:c>
      <x:c r="P252" s="28"/>
    </x:row>
    <x:row r="253">
      <x:c r="A253" s="58"/>
      <x:c r="B253" s="28" t="str">
        <x:f>IF(A253="","",MONTH(A253))</x:f>
      </x:c>
      <x:c r="C253" s="28" t="str">
        <x:f>IF(A253="","",TEXT(A253,"mmmm"))</x:f>
      </x:c>
      <x:c r="D253" s="28"/>
      <x:c r="E253" s="28"/>
      <x:c r="F253" s="28"/>
      <x:c r="G253" s="28"/>
      <x:c r="H253" s="28"/>
      <x:c r="I253" s="28"/>
      <x:c r="J253" s="59"/>
      <x:c r="K253" s="59" t="str">
        <x:f>IF(J253="","",IF('Paramètres'!$B$7="Oui",J253*'Paramètres'!$F$7,0))</x:f>
      </x:c>
      <x:c r="L253" s="59" t="str">
        <x:f>IF(J253="","",J253+K253)</x:f>
      </x:c>
      <x:c r="M253" s="59" t="n">
        <x:f>IF(AND(D253="Revenu",E253="Prestation de services"),J253,0)</x:f>
        <x:v>0</x:v>
      </x:c>
      <x:c r="N253" s="59" t="n">
        <x:f>IF(AND(D253="Revenu",E253="Vente marchandises"),J253,0)</x:f>
        <x:v>0</x:v>
      </x:c>
      <x:c r="O253" s="59" t="n">
        <x:f>IF(D253="Dépense",J253,0)</x:f>
        <x:v>0</x:v>
      </x:c>
      <x:c r="P253" s="28"/>
    </x:row>
  </x:sheetData>
  <x:mergeCells>
    <x:mergeCell ref="A1:P1"/>
  </x:mergeCells>
  <x:conditionalFormatting sqref="D4:D253">
    <x:cfRule type="expression" dxfId="0" priority="1">
      <x:formula>D4="Revenu"</x:formula>
    </x:cfRule>
    <x:cfRule type="expression" dxfId="1" priority="2">
      <x:formula>D4="Dépense"</x:formula>
    </x:cfRule>
  </x:conditionalFormatting>
  <x:conditionalFormatting sqref="J4:J253">
    <x:cfRule type="dataBar" priority="3">
      <x:dataBar>
        <x:cfvo type="min"/>
        <x:cfvo type="max"/>
        <x:color rgb="FF60A5FA"/>
      </x:dataBar>
      <x:extLst>
        <x:ext xmlns:x14="http://schemas.microsoft.com/office/spreadsheetml/2009/9/main" uri="{B025F937-C7B1-47D3-B67F-A62EFF666E3E}">
          <x14:id>{4051823A-7EF7-FD78-11B8-2363ED9A0C3B}</x14:id>
        </x:ext>
      </x:extLst>
    </x:cfRule>
  </x:conditionalFormatting>
  <x:dataValidations count="3">
    <x:dataValidation type="list" sqref="D4:D253">
      <x:formula1>"Revenu,Dépense"</x:formula1>
    </x:dataValidation>
    <x:dataValidation type="list" sqref="E4:E253">
      <x:formula1>'Paramètres'!$B$14:$B$26</x:formula1>
    </x:dataValidation>
    <x:dataValidation type="list" sqref="I4:I253">
      <x:formula1>'Paramètres'!$E$14:$E$21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9e9fd1ede3f4463d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4051823A-7EF7-FD78-11B8-2363ED9A0C3B}">
            <x14:dataBar gradient="1">
              <x14:cfvo type="min"/>
              <x14:cfvo type="max"/>
              <x14:fillColor rgb="FF60A5FA"/>
            </x14:dataBar>
          </x14:cfRule>
          <xm:sqref>J4:J253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3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3" hidden="0" customWidth="1"/>
    <x:col min="8" max="8" width="13" hidden="0" customWidth="1"/>
    <x:col min="9" max="9" width="16" hidden="0" customWidth="1"/>
    <x:col min="10" max="10" width="14" hidden="0" customWidth="1"/>
    <x:col min="11" max="11" width="16" hidden="0" customWidth="1"/>
    <x:col min="12" max="12" width="16" hidden="0" customWidth="1"/>
    <x:col min="13" max="13" width="24" hidden="0" customWidth="1"/>
  </x:cols>
  <x:sheetData>
    <x:row r="1" ht="28" customHeight="1">
      <x:c r="A1" s="65" t="str">
        <x:v>RÉSUMÉ MENSUEL — CA, CHARGES, COTISATIONS, RÉSULTAT NET</x:v>
      </x:c>
      <x:c r="B1" s="65"/>
      <x:c r="C1" s="65"/>
      <x:c r="D1" s="65"/>
      <x:c r="E1" s="65"/>
      <x:c r="F1" s="65"/>
      <x:c r="G1" s="65"/>
      <x:c r="H1" s="65"/>
      <x:c r="I1" s="65"/>
      <x:c r="J1" s="65"/>
      <x:c r="K1" s="65"/>
      <x:c r="L1" s="65"/>
      <x:c r="M1" s="65"/>
    </x:row>
    <x:row r="3">
      <x:c r="A3" s="73" t="str">
        <x:v>Mois n°</x:v>
      </x:c>
      <x:c r="B3" s="73" t="str">
        <x:v>Mois</x:v>
      </x:c>
      <x:c r="C3" s="73" t="str">
        <x:v>Revenus HT</x:v>
      </x:c>
      <x:c r="D3" s="73" t="str">
        <x:v>Dépenses HT</x:v>
      </x:c>
      <x:c r="E3" s="73" t="str">
        <x:v>TVA collectée</x:v>
      </x:c>
      <x:c r="F3" s="73" t="str">
        <x:v>Résultat brut</x:v>
      </x:c>
      <x:c r="G3" s="73" t="str">
        <x:v>CA services</x:v>
      </x:c>
      <x:c r="H3" s="73" t="str">
        <x:v>CA ventes</x:v>
      </x:c>
      <x:c r="I3" s="73" t="str">
        <x:v>Cotisations estimées</x:v>
      </x:c>
      <x:c r="J3" s="73" t="str">
        <x:v>Impôt estimé</x:v>
      </x:c>
      <x:c r="K3" s="73" t="str">
        <x:v>Résultat net estimé</x:v>
      </x:c>
      <x:c r="L3" s="73" t="str">
        <x:v>Réserve conseillée</x:v>
      </x:c>
      <x:c r="M3" s="73" t="str">
        <x:v>Alerte seuil</x:v>
      </x:c>
    </x:row>
    <x:row r="4">
      <x:c r="A4" s="28" t="n">
        <x:v>1</x:v>
      </x:c>
      <x:c r="B4" s="28" t="str">
        <x:v>janvier</x:v>
      </x:c>
      <x:c r="C4" s="59" t="n">
        <x:f>SUMIFS(Transactions!$J$4:$J$253,Transactions!$B$4:$B$253,$A4,Transactions!$D$4:$D$253,"Revenu")</x:f>
        <x:v>1540</x:v>
      </x:c>
      <x:c r="D4" s="59" t="n">
        <x:f>SUMIFS(Transactions!$O$4:$O$253,Transactions!$B$4:$B$253,$A4)</x:f>
        <x:v>19</x:v>
      </x:c>
      <x:c r="E4" s="59" t="n">
        <x:f>SUMIFS(Transactions!$K$4:$K$253,Transactions!$B$4:$B$253,$A4,Transactions!$D$4:$D$253,"Revenu")</x:f>
        <x:v>0</x:v>
      </x:c>
      <x:c r="F4" s="59" t="n">
        <x:f>C4-D4</x:f>
        <x:v>1521</x:v>
      </x:c>
      <x:c r="G4" s="59" t="n">
        <x:f>SUMIFS(Transactions!$M$4:$M$253,Transactions!$B$4:$B$253,$A4)</x:f>
        <x:v>1200</x:v>
      </x:c>
      <x:c r="H4" s="59" t="n">
        <x:f>SUMIFS(Transactions!$N$4:$N$253,Transactions!$B$4:$B$253,$A4)</x:f>
        <x:v>340</x:v>
      </x:c>
      <x:c r="I4" s="59" t="n">
        <x:f>G4*'Paramètres'!$F$8+H4*'Paramètres'!$F$9</x:f>
        <x:v>337.02</x:v>
      </x:c>
      <x:c r="J4" s="59" t="n">
        <x:f>(G4+H4)*'Paramètres'!$B$9</x:f>
        <x:v>33.879999999999995</x:v>
      </x:c>
      <x:c r="K4" s="59" t="n">
        <x:f>F4-I4-J4</x:f>
        <x:v>1150.1</x:v>
      </x:c>
      <x:c r="L4" s="59" t="n">
        <x:f>C4*'Paramètres'!$F$10</x:f>
        <x:v>385</x:v>
      </x:c>
      <x:c r="M4" s="28" t="str">
        <x:f>IF(G4&gt;'Paramètres'!$F$5,"TVA services à surveiller",IF(H4&gt;'Paramètres'!$F$6,"TVA ventes à surveiller","OK"))</x:f>
        <x:v>OK</x:v>
      </x:c>
    </x:row>
    <x:row r="5">
      <x:c r="A5" s="28" t="n">
        <x:v>2</x:v>
      </x:c>
      <x:c r="B5" s="28" t="str">
        <x:v>février</x:v>
      </x:c>
      <x:c r="C5" s="59" t="n">
        <x:f>SUMIFS(Transactions!$J$4:$J$253,Transactions!$B$4:$B$253,$A5,Transactions!$D$4:$D$253,"Revenu")</x:f>
        <x:v>1800</x:v>
      </x:c>
      <x:c r="D5" s="59" t="n">
        <x:f>SUMIFS(Transactions!$O$4:$O$253,Transactions!$B$4:$B$253,$A5)</x:f>
        <x:v>166</x:v>
      </x:c>
      <x:c r="E5" s="59" t="n">
        <x:f>SUMIFS(Transactions!$K$4:$K$253,Transactions!$B$4:$B$253,$A5,Transactions!$D$4:$D$253,"Revenu")</x:f>
        <x:v>0</x:v>
      </x:c>
      <x:c r="F5" s="59" t="n">
        <x:f>C5-D5</x:f>
        <x:v>1634</x:v>
      </x:c>
      <x:c r="G5" s="59" t="n">
        <x:f>SUMIFS(Transactions!$M$4:$M$253,Transactions!$B$4:$B$253,$A5)</x:f>
        <x:v>1800</x:v>
      </x:c>
      <x:c r="H5" s="59" t="n">
        <x:f>SUMIFS(Transactions!$N$4:$N$253,Transactions!$B$4:$B$253,$A5)</x:f>
        <x:v>0</x:v>
      </x:c>
      <x:c r="I5" s="59" t="n">
        <x:f>G5*'Paramètres'!$F$8+H5*'Paramètres'!$F$9</x:f>
        <x:v>442.8</x:v>
      </x:c>
      <x:c r="J5" s="59" t="n">
        <x:f>(G5+H5)*'Paramètres'!$B$9</x:f>
        <x:v>39.599999999999994</x:v>
      </x:c>
      <x:c r="K5" s="59" t="n">
        <x:f>F5-I5-J5</x:f>
        <x:v>1151.6000000000001</x:v>
      </x:c>
      <x:c r="L5" s="59" t="n">
        <x:f>C5*'Paramètres'!$F$10</x:f>
        <x:v>450</x:v>
      </x:c>
      <x:c r="M5" s="28" t="str">
        <x:f>IF(G5&gt;'Paramètres'!$F$5,"TVA services à surveiller",IF(H5&gt;'Paramètres'!$F$6,"TVA ventes à surveiller","OK"))</x:f>
        <x:v>OK</x:v>
      </x:c>
    </x:row>
    <x:row r="6">
      <x:c r="A6" s="28" t="n">
        <x:v>3</x:v>
      </x:c>
      <x:c r="B6" s="28" t="str">
        <x:v>mars</x:v>
      </x:c>
      <x:c r="C6" s="59" t="n">
        <x:f>SUMIFS(Transactions!$J$4:$J$253,Transactions!$B$4:$B$253,$A6,Transactions!$D$4:$D$253,"Revenu")</x:f>
        <x:v>1430</x:v>
      </x:c>
      <x:c r="D6" s="59" t="n">
        <x:f>SUMIFS(Transactions!$O$4:$O$253,Transactions!$B$4:$B$253,$A6)</x:f>
        <x:v>55</x:v>
      </x:c>
      <x:c r="E6" s="59" t="n">
        <x:f>SUMIFS(Transactions!$K$4:$K$253,Transactions!$B$4:$B$253,$A6,Transactions!$D$4:$D$253,"Revenu")</x:f>
        <x:v>0</x:v>
      </x:c>
      <x:c r="F6" s="59" t="n">
        <x:f>C6-D6</x:f>
        <x:v>1375</x:v>
      </x:c>
      <x:c r="G6" s="59" t="n">
        <x:f>SUMIFS(Transactions!$M$4:$M$253,Transactions!$B$4:$B$253,$A6)</x:f>
        <x:v>650</x:v>
      </x:c>
      <x:c r="H6" s="59" t="n">
        <x:f>SUMIFS(Transactions!$N$4:$N$253,Transactions!$B$4:$B$253,$A6)</x:f>
        <x:v>780</x:v>
      </x:c>
      <x:c r="I6" s="59" t="n">
        <x:f>G6*'Paramètres'!$F$8+H6*'Paramètres'!$F$9</x:f>
        <x:v>255.84</x:v>
      </x:c>
      <x:c r="J6" s="59" t="n">
        <x:f>(G6+H6)*'Paramètres'!$B$9</x:f>
        <x:v>31.459999999999997</x:v>
      </x:c>
      <x:c r="K6" s="59" t="n">
        <x:f>F6-I6-J6</x:f>
        <x:v>1087.7</x:v>
      </x:c>
      <x:c r="L6" s="59" t="n">
        <x:f>C6*'Paramètres'!$F$10</x:f>
        <x:v>357.5</x:v>
      </x:c>
      <x:c r="M6" s="28" t="str">
        <x:f>IF(G6&gt;'Paramètres'!$F$5,"TVA services à surveiller",IF(H6&gt;'Paramètres'!$F$6,"TVA ventes à surveiller","OK"))</x:f>
        <x:v>OK</x:v>
      </x:c>
    </x:row>
    <x:row r="7">
      <x:c r="A7" s="28" t="n">
        <x:v>4</x:v>
      </x:c>
      <x:c r="B7" s="28" t="str">
        <x:v>avril</x:v>
      </x:c>
      <x:c r="C7" s="59" t="n">
        <x:f>SUMIFS(Transactions!$J$4:$J$253,Transactions!$B$4:$B$253,$A7,Transactions!$D$4:$D$253,"Revenu")</x:f>
        <x:v>0</x:v>
      </x:c>
      <x:c r="D7" s="59" t="n">
        <x:f>SUMIFS(Transactions!$O$4:$O$253,Transactions!$B$4:$B$253,$A7)</x:f>
        <x:v>39</x:v>
      </x:c>
      <x:c r="E7" s="59" t="n">
        <x:f>SUMIFS(Transactions!$K$4:$K$253,Transactions!$B$4:$B$253,$A7,Transactions!$D$4:$D$253,"Revenu")</x:f>
        <x:v>0</x:v>
      </x:c>
      <x:c r="F7" s="59" t="n">
        <x:f>C7-D7</x:f>
        <x:v>-39</x:v>
      </x:c>
      <x:c r="G7" s="59" t="n">
        <x:f>SUMIFS(Transactions!$M$4:$M$253,Transactions!$B$4:$B$253,$A7)</x:f>
        <x:v>0</x:v>
      </x:c>
      <x:c r="H7" s="59" t="n">
        <x:f>SUMIFS(Transactions!$N$4:$N$253,Transactions!$B$4:$B$253,$A7)</x:f>
        <x:v>0</x:v>
      </x:c>
      <x:c r="I7" s="59" t="n">
        <x:f>G7*'Paramètres'!$F$8+H7*'Paramètres'!$F$9</x:f>
        <x:v>0</x:v>
      </x:c>
      <x:c r="J7" s="59" t="n">
        <x:f>(G7+H7)*'Paramètres'!$B$9</x:f>
        <x:v>0</x:v>
      </x:c>
      <x:c r="K7" s="59" t="n">
        <x:f>F7-I7-J7</x:f>
        <x:v>-39</x:v>
      </x:c>
      <x:c r="L7" s="59" t="n">
        <x:f>C7*'Paramètres'!$F$10</x:f>
        <x:v>0</x:v>
      </x:c>
      <x:c r="M7" s="28" t="str">
        <x:f>IF(G7&gt;'Paramètres'!$F$5,"TVA services à surveiller",IF(H7&gt;'Paramètres'!$F$6,"TVA ventes à surveiller","OK"))</x:f>
        <x:v>OK</x:v>
      </x:c>
    </x:row>
    <x:row r="8">
      <x:c r="A8" s="28" t="n">
        <x:v>5</x:v>
      </x:c>
      <x:c r="B8" s="28" t="str">
        <x:v>mai</x:v>
      </x:c>
      <x:c r="C8" s="59" t="n">
        <x:f>SUMIFS(Transactions!$J$4:$J$253,Transactions!$B$4:$B$253,$A8,Transactions!$D$4:$D$253,"Revenu")</x:f>
        <x:v>0</x:v>
      </x:c>
      <x:c r="D8" s="59" t="n">
        <x:f>SUMIFS(Transactions!$O$4:$O$253,Transactions!$B$4:$B$253,$A8)</x:f>
        <x:v>0</x:v>
      </x:c>
      <x:c r="E8" s="59" t="n">
        <x:f>SUMIFS(Transactions!$K$4:$K$253,Transactions!$B$4:$B$253,$A8,Transactions!$D$4:$D$253,"Revenu")</x:f>
        <x:v>0</x:v>
      </x:c>
      <x:c r="F8" s="59" t="n">
        <x:f>C8-D8</x:f>
        <x:v>0</x:v>
      </x:c>
      <x:c r="G8" s="59" t="n">
        <x:f>SUMIFS(Transactions!$M$4:$M$253,Transactions!$B$4:$B$253,$A8)</x:f>
        <x:v>0</x:v>
      </x:c>
      <x:c r="H8" s="59" t="n">
        <x:f>SUMIFS(Transactions!$N$4:$N$253,Transactions!$B$4:$B$253,$A8)</x:f>
        <x:v>0</x:v>
      </x:c>
      <x:c r="I8" s="59" t="n">
        <x:f>G8*'Paramètres'!$F$8+H8*'Paramètres'!$F$9</x:f>
        <x:v>0</x:v>
      </x:c>
      <x:c r="J8" s="59" t="n">
        <x:f>(G8+H8)*'Paramètres'!$B$9</x:f>
        <x:v>0</x:v>
      </x:c>
      <x:c r="K8" s="59" t="n">
        <x:f>F8-I8-J8</x:f>
        <x:v>0</x:v>
      </x:c>
      <x:c r="L8" s="59" t="n">
        <x:f>C8*'Paramètres'!$F$10</x:f>
        <x:v>0</x:v>
      </x:c>
      <x:c r="M8" s="28" t="str">
        <x:f>IF(G8&gt;'Paramètres'!$F$5,"TVA services à surveiller",IF(H8&gt;'Paramètres'!$F$6,"TVA ventes à surveiller","OK"))</x:f>
        <x:v>OK</x:v>
      </x:c>
    </x:row>
    <x:row r="9">
      <x:c r="A9" s="28" t="n">
        <x:v>6</x:v>
      </x:c>
      <x:c r="B9" s="28" t="str">
        <x:v>juin</x:v>
      </x:c>
      <x:c r="C9" s="59" t="n">
        <x:f>SUMIFS(Transactions!$J$4:$J$253,Transactions!$B$4:$B$253,$A9,Transactions!$D$4:$D$253,"Revenu")</x:f>
        <x:v>0</x:v>
      </x:c>
      <x:c r="D9" s="59" t="n">
        <x:f>SUMIFS(Transactions!$O$4:$O$253,Transactions!$B$4:$B$253,$A9)</x:f>
        <x:v>0</x:v>
      </x:c>
      <x:c r="E9" s="59" t="n">
        <x:f>SUMIFS(Transactions!$K$4:$K$253,Transactions!$B$4:$B$253,$A9,Transactions!$D$4:$D$253,"Revenu")</x:f>
        <x:v>0</x:v>
      </x:c>
      <x:c r="F9" s="59" t="n">
        <x:f>C9-D9</x:f>
        <x:v>0</x:v>
      </x:c>
      <x:c r="G9" s="59" t="n">
        <x:f>SUMIFS(Transactions!$M$4:$M$253,Transactions!$B$4:$B$253,$A9)</x:f>
        <x:v>0</x:v>
      </x:c>
      <x:c r="H9" s="59" t="n">
        <x:f>SUMIFS(Transactions!$N$4:$N$253,Transactions!$B$4:$B$253,$A9)</x:f>
        <x:v>0</x:v>
      </x:c>
      <x:c r="I9" s="59" t="n">
        <x:f>G9*'Paramètres'!$F$8+H9*'Paramètres'!$F$9</x:f>
        <x:v>0</x:v>
      </x:c>
      <x:c r="J9" s="59" t="n">
        <x:f>(G9+H9)*'Paramètres'!$B$9</x:f>
        <x:v>0</x:v>
      </x:c>
      <x:c r="K9" s="59" t="n">
        <x:f>F9-I9-J9</x:f>
        <x:v>0</x:v>
      </x:c>
      <x:c r="L9" s="59" t="n">
        <x:f>C9*'Paramètres'!$F$10</x:f>
        <x:v>0</x:v>
      </x:c>
      <x:c r="M9" s="28" t="str">
        <x:f>IF(G9&gt;'Paramètres'!$F$5,"TVA services à surveiller",IF(H9&gt;'Paramètres'!$F$6,"TVA ventes à surveiller","OK"))</x:f>
        <x:v>OK</x:v>
      </x:c>
    </x:row>
    <x:row r="10">
      <x:c r="A10" s="28" t="n">
        <x:v>7</x:v>
      </x:c>
      <x:c r="B10" s="28" t="str">
        <x:v>juillet</x:v>
      </x:c>
      <x:c r="C10" s="59" t="n">
        <x:f>SUMIFS(Transactions!$J$4:$J$253,Transactions!$B$4:$B$253,$A10,Transactions!$D$4:$D$253,"Revenu")</x:f>
        <x:v>0</x:v>
      </x:c>
      <x:c r="D10" s="59" t="n">
        <x:f>SUMIFS(Transactions!$O$4:$O$253,Transactions!$B$4:$B$253,$A10)</x:f>
        <x:v>0</x:v>
      </x:c>
      <x:c r="E10" s="59" t="n">
        <x:f>SUMIFS(Transactions!$K$4:$K$253,Transactions!$B$4:$B$253,$A10,Transactions!$D$4:$D$253,"Revenu")</x:f>
        <x:v>0</x:v>
      </x:c>
      <x:c r="F10" s="59" t="n">
        <x:f>C10-D10</x:f>
        <x:v>0</x:v>
      </x:c>
      <x:c r="G10" s="59" t="n">
        <x:f>SUMIFS(Transactions!$M$4:$M$253,Transactions!$B$4:$B$253,$A10)</x:f>
        <x:v>0</x:v>
      </x:c>
      <x:c r="H10" s="59" t="n">
        <x:f>SUMIFS(Transactions!$N$4:$N$253,Transactions!$B$4:$B$253,$A10)</x:f>
        <x:v>0</x:v>
      </x:c>
      <x:c r="I10" s="59" t="n">
        <x:f>G10*'Paramètres'!$F$8+H10*'Paramètres'!$F$9</x:f>
        <x:v>0</x:v>
      </x:c>
      <x:c r="J10" s="59" t="n">
        <x:f>(G10+H10)*'Paramètres'!$B$9</x:f>
        <x:v>0</x:v>
      </x:c>
      <x:c r="K10" s="59" t="n">
        <x:f>F10-I10-J10</x:f>
        <x:v>0</x:v>
      </x:c>
      <x:c r="L10" s="59" t="n">
        <x:f>C10*'Paramètres'!$F$10</x:f>
        <x:v>0</x:v>
      </x:c>
      <x:c r="M10" s="28" t="str">
        <x:f>IF(G10&gt;'Paramètres'!$F$5,"TVA services à surveiller",IF(H10&gt;'Paramètres'!$F$6,"TVA ventes à surveiller","OK"))</x:f>
        <x:v>OK</x:v>
      </x:c>
    </x:row>
    <x:row r="11">
      <x:c r="A11" s="28" t="n">
        <x:v>8</x:v>
      </x:c>
      <x:c r="B11" s="28" t="str">
        <x:v>août</x:v>
      </x:c>
      <x:c r="C11" s="59" t="n">
        <x:f>SUMIFS(Transactions!$J$4:$J$253,Transactions!$B$4:$B$253,$A11,Transactions!$D$4:$D$253,"Revenu")</x:f>
        <x:v>0</x:v>
      </x:c>
      <x:c r="D11" s="59" t="n">
        <x:f>SUMIFS(Transactions!$O$4:$O$253,Transactions!$B$4:$B$253,$A11)</x:f>
        <x:v>0</x:v>
      </x:c>
      <x:c r="E11" s="59" t="n">
        <x:f>SUMIFS(Transactions!$K$4:$K$253,Transactions!$B$4:$B$253,$A11,Transactions!$D$4:$D$253,"Revenu")</x:f>
        <x:v>0</x:v>
      </x:c>
      <x:c r="F11" s="59" t="n">
        <x:f>C11-D11</x:f>
        <x:v>0</x:v>
      </x:c>
      <x:c r="G11" s="59" t="n">
        <x:f>SUMIFS(Transactions!$M$4:$M$253,Transactions!$B$4:$B$253,$A11)</x:f>
        <x:v>0</x:v>
      </x:c>
      <x:c r="H11" s="59" t="n">
        <x:f>SUMIFS(Transactions!$N$4:$N$253,Transactions!$B$4:$B$253,$A11)</x:f>
        <x:v>0</x:v>
      </x:c>
      <x:c r="I11" s="59" t="n">
        <x:f>G11*'Paramètres'!$F$8+H11*'Paramètres'!$F$9</x:f>
        <x:v>0</x:v>
      </x:c>
      <x:c r="J11" s="59" t="n">
        <x:f>(G11+H11)*'Paramètres'!$B$9</x:f>
        <x:v>0</x:v>
      </x:c>
      <x:c r="K11" s="59" t="n">
        <x:f>F11-I11-J11</x:f>
        <x:v>0</x:v>
      </x:c>
      <x:c r="L11" s="59" t="n">
        <x:f>C11*'Paramètres'!$F$10</x:f>
        <x:v>0</x:v>
      </x:c>
      <x:c r="M11" s="28" t="str">
        <x:f>IF(G11&gt;'Paramètres'!$F$5,"TVA services à surveiller",IF(H11&gt;'Paramètres'!$F$6,"TVA ventes à surveiller","OK"))</x:f>
        <x:v>OK</x:v>
      </x:c>
    </x:row>
    <x:row r="12">
      <x:c r="A12" s="28" t="n">
        <x:v>9</x:v>
      </x:c>
      <x:c r="B12" s="28" t="str">
        <x:v>septembre</x:v>
      </x:c>
      <x:c r="C12" s="59" t="n">
        <x:f>SUMIFS(Transactions!$J$4:$J$253,Transactions!$B$4:$B$253,$A12,Transactions!$D$4:$D$253,"Revenu")</x:f>
        <x:v>0</x:v>
      </x:c>
      <x:c r="D12" s="59" t="n">
        <x:f>SUMIFS(Transactions!$O$4:$O$253,Transactions!$B$4:$B$253,$A12)</x:f>
        <x:v>0</x:v>
      </x:c>
      <x:c r="E12" s="59" t="n">
        <x:f>SUMIFS(Transactions!$K$4:$K$253,Transactions!$B$4:$B$253,$A12,Transactions!$D$4:$D$253,"Revenu")</x:f>
        <x:v>0</x:v>
      </x:c>
      <x:c r="F12" s="59" t="n">
        <x:f>C12-D12</x:f>
        <x:v>0</x:v>
      </x:c>
      <x:c r="G12" s="59" t="n">
        <x:f>SUMIFS(Transactions!$M$4:$M$253,Transactions!$B$4:$B$253,$A12)</x:f>
        <x:v>0</x:v>
      </x:c>
      <x:c r="H12" s="59" t="n">
        <x:f>SUMIFS(Transactions!$N$4:$N$253,Transactions!$B$4:$B$253,$A12)</x:f>
        <x:v>0</x:v>
      </x:c>
      <x:c r="I12" s="59" t="n">
        <x:f>G12*'Paramètres'!$F$8+H12*'Paramètres'!$F$9</x:f>
        <x:v>0</x:v>
      </x:c>
      <x:c r="J12" s="59" t="n">
        <x:f>(G12+H12)*'Paramètres'!$B$9</x:f>
        <x:v>0</x:v>
      </x:c>
      <x:c r="K12" s="59" t="n">
        <x:f>F12-I12-J12</x:f>
        <x:v>0</x:v>
      </x:c>
      <x:c r="L12" s="59" t="n">
        <x:f>C12*'Paramètres'!$F$10</x:f>
        <x:v>0</x:v>
      </x:c>
      <x:c r="M12" s="28" t="str">
        <x:f>IF(G12&gt;'Paramètres'!$F$5,"TVA services à surveiller",IF(H12&gt;'Paramètres'!$F$6,"TVA ventes à surveiller","OK"))</x:f>
        <x:v>OK</x:v>
      </x:c>
    </x:row>
    <x:row r="13">
      <x:c r="A13" s="28" t="n">
        <x:v>10</x:v>
      </x:c>
      <x:c r="B13" s="28" t="str">
        <x:v>octobre</x:v>
      </x:c>
      <x:c r="C13" s="59" t="n">
        <x:f>SUMIFS(Transactions!$J$4:$J$253,Transactions!$B$4:$B$253,$A13,Transactions!$D$4:$D$253,"Revenu")</x:f>
        <x:v>0</x:v>
      </x:c>
      <x:c r="D13" s="59" t="n">
        <x:f>SUMIFS(Transactions!$O$4:$O$253,Transactions!$B$4:$B$253,$A13)</x:f>
        <x:v>0</x:v>
      </x:c>
      <x:c r="E13" s="59" t="n">
        <x:f>SUMIFS(Transactions!$K$4:$K$253,Transactions!$B$4:$B$253,$A13,Transactions!$D$4:$D$253,"Revenu")</x:f>
        <x:v>0</x:v>
      </x:c>
      <x:c r="F13" s="59" t="n">
        <x:f>C13-D13</x:f>
        <x:v>0</x:v>
      </x:c>
      <x:c r="G13" s="59" t="n">
        <x:f>SUMIFS(Transactions!$M$4:$M$253,Transactions!$B$4:$B$253,$A13)</x:f>
        <x:v>0</x:v>
      </x:c>
      <x:c r="H13" s="59" t="n">
        <x:f>SUMIFS(Transactions!$N$4:$N$253,Transactions!$B$4:$B$253,$A13)</x:f>
        <x:v>0</x:v>
      </x:c>
      <x:c r="I13" s="59" t="n">
        <x:f>G13*'Paramètres'!$F$8+H13*'Paramètres'!$F$9</x:f>
        <x:v>0</x:v>
      </x:c>
      <x:c r="J13" s="59" t="n">
        <x:f>(G13+H13)*'Paramètres'!$B$9</x:f>
        <x:v>0</x:v>
      </x:c>
      <x:c r="K13" s="59" t="n">
        <x:f>F13-I13-J13</x:f>
        <x:v>0</x:v>
      </x:c>
      <x:c r="L13" s="59" t="n">
        <x:f>C13*'Paramètres'!$F$10</x:f>
        <x:v>0</x:v>
      </x:c>
      <x:c r="M13" s="28" t="str">
        <x:f>IF(G13&gt;'Paramètres'!$F$5,"TVA services à surveiller",IF(H13&gt;'Paramètres'!$F$6,"TVA ventes à surveiller","OK"))</x:f>
        <x:v>OK</x:v>
      </x:c>
    </x:row>
    <x:row r="14">
      <x:c r="A14" s="28" t="n">
        <x:v>11</x:v>
      </x:c>
      <x:c r="B14" s="28" t="str">
        <x:v>novembre</x:v>
      </x:c>
      <x:c r="C14" s="59" t="n">
        <x:f>SUMIFS(Transactions!$J$4:$J$253,Transactions!$B$4:$B$253,$A14,Transactions!$D$4:$D$253,"Revenu")</x:f>
        <x:v>0</x:v>
      </x:c>
      <x:c r="D14" s="59" t="n">
        <x:f>SUMIFS(Transactions!$O$4:$O$253,Transactions!$B$4:$B$253,$A14)</x:f>
        <x:v>0</x:v>
      </x:c>
      <x:c r="E14" s="59" t="n">
        <x:f>SUMIFS(Transactions!$K$4:$K$253,Transactions!$B$4:$B$253,$A14,Transactions!$D$4:$D$253,"Revenu")</x:f>
        <x:v>0</x:v>
      </x:c>
      <x:c r="F14" s="59" t="n">
        <x:f>C14-D14</x:f>
        <x:v>0</x:v>
      </x:c>
      <x:c r="G14" s="59" t="n">
        <x:f>SUMIFS(Transactions!$M$4:$M$253,Transactions!$B$4:$B$253,$A14)</x:f>
        <x:v>0</x:v>
      </x:c>
      <x:c r="H14" s="59" t="n">
        <x:f>SUMIFS(Transactions!$N$4:$N$253,Transactions!$B$4:$B$253,$A14)</x:f>
        <x:v>0</x:v>
      </x:c>
      <x:c r="I14" s="59" t="n">
        <x:f>G14*'Paramètres'!$F$8+H14*'Paramètres'!$F$9</x:f>
        <x:v>0</x:v>
      </x:c>
      <x:c r="J14" s="59" t="n">
        <x:f>(G14+H14)*'Paramètres'!$B$9</x:f>
        <x:v>0</x:v>
      </x:c>
      <x:c r="K14" s="59" t="n">
        <x:f>F14-I14-J14</x:f>
        <x:v>0</x:v>
      </x:c>
      <x:c r="L14" s="59" t="n">
        <x:f>C14*'Paramètres'!$F$10</x:f>
        <x:v>0</x:v>
      </x:c>
      <x:c r="M14" s="28" t="str">
        <x:f>IF(G14&gt;'Paramètres'!$F$5,"TVA services à surveiller",IF(H14&gt;'Paramètres'!$F$6,"TVA ventes à surveiller","OK"))</x:f>
        <x:v>OK</x:v>
      </x:c>
    </x:row>
    <x:row r="15">
      <x:c r="A15" s="28" t="n">
        <x:v>12</x:v>
      </x:c>
      <x:c r="B15" s="28" t="str">
        <x:v>décembre</x:v>
      </x:c>
      <x:c r="C15" s="59" t="n">
        <x:f>SUMIFS(Transactions!$J$4:$J$253,Transactions!$B$4:$B$253,$A15,Transactions!$D$4:$D$253,"Revenu")</x:f>
        <x:v>0</x:v>
      </x:c>
      <x:c r="D15" s="59" t="n">
        <x:f>SUMIFS(Transactions!$O$4:$O$253,Transactions!$B$4:$B$253,$A15)</x:f>
        <x:v>0</x:v>
      </x:c>
      <x:c r="E15" s="59" t="n">
        <x:f>SUMIFS(Transactions!$K$4:$K$253,Transactions!$B$4:$B$253,$A15,Transactions!$D$4:$D$253,"Revenu")</x:f>
        <x:v>0</x:v>
      </x:c>
      <x:c r="F15" s="59" t="n">
        <x:f>C15-D15</x:f>
        <x:v>0</x:v>
      </x:c>
      <x:c r="G15" s="59" t="n">
        <x:f>SUMIFS(Transactions!$M$4:$M$253,Transactions!$B$4:$B$253,$A15)</x:f>
        <x:v>0</x:v>
      </x:c>
      <x:c r="H15" s="59" t="n">
        <x:f>SUMIFS(Transactions!$N$4:$N$253,Transactions!$B$4:$B$253,$A15)</x:f>
        <x:v>0</x:v>
      </x:c>
      <x:c r="I15" s="59" t="n">
        <x:f>G15*'Paramètres'!$F$8+H15*'Paramètres'!$F$9</x:f>
        <x:v>0</x:v>
      </x:c>
      <x:c r="J15" s="59" t="n">
        <x:f>(G15+H15)*'Paramètres'!$B$9</x:f>
        <x:v>0</x:v>
      </x:c>
      <x:c r="K15" s="59" t="n">
        <x:f>F15-I15-J15</x:f>
        <x:v>0</x:v>
      </x:c>
      <x:c r="L15" s="59" t="n">
        <x:f>C15*'Paramètres'!$F$10</x:f>
        <x:v>0</x:v>
      </x:c>
      <x:c r="M15" s="28" t="str">
        <x:f>IF(G15&gt;'Paramètres'!$F$5,"TVA services à surveiller",IF(H15&gt;'Paramètres'!$F$6,"TVA ventes à surveiller","OK"))</x:f>
        <x:v>OK</x:v>
      </x:c>
    </x:row>
    <x:row r="16">
      <x:c r="A16" s="28"/>
      <x:c r="B16" s="28"/>
      <x:c r="C16" s="59"/>
      <x:c r="D16" s="59"/>
      <x:c r="E16" s="59"/>
      <x:c r="F16" s="59"/>
      <x:c r="G16" s="59"/>
      <x:c r="H16" s="59"/>
      <x:c r="I16" s="59"/>
      <x:c r="J16" s="59"/>
      <x:c r="K16" s="59"/>
      <x:c r="L16" s="59"/>
      <x:c r="M16" s="28"/>
    </x:row>
    <x:row r="17">
      <x:c r="A17" s="82" t="str">
        <x:v>TOTAL ANNÉE</x:v>
      </x:c>
      <x:c r="B17" s="82" t="str"/>
      <x:c r="C17" s="88" t="n">
        <x:f>SUM(C4:C15)</x:f>
        <x:v>4770</x:v>
      </x:c>
      <x:c r="D17" s="88" t="n">
        <x:f>SUM(D4:D15)</x:f>
        <x:v>279</x:v>
      </x:c>
      <x:c r="E17" s="88" t="n">
        <x:f>SUM(E4:E15)</x:f>
        <x:v>0</x:v>
      </x:c>
      <x:c r="F17" s="88" t="n">
        <x:f>SUM(F4:F15)</x:f>
        <x:v>4491</x:v>
      </x:c>
      <x:c r="G17" s="88" t="n">
        <x:f>SUM(G4:G15)</x:f>
        <x:v>3650</x:v>
      </x:c>
      <x:c r="H17" s="88" t="n">
        <x:f>SUM(H4:H15)</x:f>
        <x:v>1120</x:v>
      </x:c>
      <x:c r="I17" s="88" t="n">
        <x:f>SUM(I4:I15)</x:f>
        <x:v>1035.6599999999999</x:v>
      </x:c>
      <x:c r="J17" s="88" t="n">
        <x:f>SUM(J4:J15)</x:f>
        <x:v>104.93999999999998</x:v>
      </x:c>
      <x:c r="K17" s="88" t="n">
        <x:f>SUM(K4:K15)</x:f>
        <x:v>3350.3999999999996</x:v>
      </x:c>
      <x:c r="L17" s="88" t="n">
        <x:f>SUM(L4:L15)</x:f>
        <x:v>1192.5</x:v>
      </x:c>
      <x:c r="M17" s="82" t="str">
        <x:f>IF(G17&gt;'Paramètres'!$F$3,"Dépassement seuil services",IF(H17&gt;'Paramètres'!$F$4,"Dépassement seuil ventes","OK"))</x:f>
        <x:v>OK</x:v>
      </x:c>
    </x:row>
  </x:sheetData>
  <x:mergeCells>
    <x:mergeCell ref="A1:M1"/>
  </x:mergeCells>
  <x:conditionalFormatting sqref="K4:K17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M4:M17">
    <x:cfRule type="expression" dxfId="2" priority="2">
      <x:formula>M4&lt;&gt;"OK"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89f48b2c47540b3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2" hidden="0" customWidth="1"/>
    <x:col min="3" max="3" width="14" hidden="0" customWidth="1"/>
    <x:col min="4" max="4" width="14" hidden="0" customWidth="1"/>
    <x:col min="5" max="5" width="17" hidden="0" customWidth="1"/>
    <x:col min="6" max="6" width="17" hidden="0" customWidth="1"/>
    <x:col min="7" max="7" width="17" hidden="0" customWidth="1"/>
    <x:col min="8" max="8" width="18" hidden="0" customWidth="1"/>
    <x:col min="9" max="9" width="36" hidden="0" customWidth="1"/>
  </x:cols>
  <x:sheetData>
    <x:row r="1" ht="28" customHeight="1">
      <x:c r="A1" s="93" t="str">
        <x:v>AIDE À LA DÉCLARATION — MENSUELLE OU TRIMESTRIELLE</x:v>
      </x:c>
      <x:c r="B1" s="93"/>
      <x:c r="C1" s="93"/>
      <x:c r="D1" s="93"/>
      <x:c r="E1" s="93"/>
      <x:c r="F1" s="93"/>
      <x:c r="G1" s="93"/>
      <x:c r="H1" s="93"/>
      <x:c r="I1" s="93"/>
    </x:row>
    <x:row r="3">
      <x:c r="A3" s="102" t="str">
        <x:v>Période</x:v>
      </x:c>
      <x:c r="B3" s="102" t="str">
        <x:v>Mois inclus</x:v>
      </x:c>
      <x:c r="C3" s="102" t="str">
        <x:v>CA services</x:v>
      </x:c>
      <x:c r="D3" s="102" t="str">
        <x:v>CA ventes</x:v>
      </x:c>
      <x:c r="E3" s="102" t="str">
        <x:v>Cotisations services</x:v>
      </x:c>
      <x:c r="F3" s="102" t="str">
        <x:v>Cotisations ventes</x:v>
      </x:c>
      <x:c r="G3" s="102" t="str">
        <x:v>Impôt libératoire</x:v>
      </x:c>
      <x:c r="H3" s="102" t="str">
        <x:v>Total estimé à payer</x:v>
      </x:c>
      <x:c r="I3" s="102" t="str">
        <x:v>Note</x:v>
      </x:c>
    </x:row>
    <x:row r="4">
      <x:c r="A4" t="str">
        <x:v>T1</x:v>
      </x:c>
      <x:c r="B4" t="str">
        <x:v>janvier à mars</x:v>
      </x:c>
      <x:c r="C4" s="56" t="n">
        <x:f>SUM('Résumé mensuel'!$G$4:$G$6)</x:f>
        <x:v>3650</x:v>
      </x:c>
      <x:c r="D4" s="56" t="n">
        <x:f>SUM('Résumé mensuel'!$H$4:$H$6)</x:f>
        <x:v>1120</x:v>
      </x:c>
      <x:c r="E4" s="56" t="n">
        <x:f>C4*'Paramètres'!$F$8</x:f>
        <x:v>897.9</x:v>
      </x:c>
      <x:c r="F4" s="56" t="n">
        <x:f>D4*'Paramètres'!$F$9</x:f>
        <x:v>137.76</x:v>
      </x:c>
      <x:c r="G4" s="56" t="n">
        <x:f>(C4+D4)*'Paramètres'!$B$9</x:f>
        <x:v>104.94</x:v>
      </x:c>
      <x:c r="H4" s="56" t="n">
        <x:f>SUM(E4:G4)</x:f>
        <x:v>1140.6</x:v>
      </x:c>
      <x:c r="I4" t="str">
        <x:v>Estimation — contrôler sur l’espace officiel</x:v>
      </x:c>
    </x:row>
    <x:row r="5">
      <x:c r="A5" t="str">
        <x:v>T2</x:v>
      </x:c>
      <x:c r="B5" t="str">
        <x:v>avril à juin</x:v>
      </x:c>
      <x:c r="C5" s="56" t="n">
        <x:f>SUM('Résumé mensuel'!$G$7:$G$9)</x:f>
        <x:v>0</x:v>
      </x:c>
      <x:c r="D5" s="56" t="n">
        <x:f>SUM('Résumé mensuel'!$H$7:$H$9)</x:f>
        <x:v>0</x:v>
      </x:c>
      <x:c r="E5" s="56" t="n">
        <x:f>C5*'Paramètres'!$F$8</x:f>
        <x:v>0</x:v>
      </x:c>
      <x:c r="F5" s="56" t="n">
        <x:f>D5*'Paramètres'!$F$9</x:f>
        <x:v>0</x:v>
      </x:c>
      <x:c r="G5" s="56" t="n">
        <x:f>(C5+D5)*'Paramètres'!$B$9</x:f>
        <x:v>0</x:v>
      </x:c>
      <x:c r="H5" s="56" t="n">
        <x:f>SUM(E5:G5)</x:f>
        <x:v>0</x:v>
      </x:c>
      <x:c r="I5" t="str">
        <x:v>Estimation — contrôler sur l’espace officiel</x:v>
      </x:c>
    </x:row>
    <x:row r="6">
      <x:c r="A6" t="str">
        <x:v>T3</x:v>
      </x:c>
      <x:c r="B6" t="str">
        <x:v>juillet à septembre</x:v>
      </x:c>
      <x:c r="C6" s="56" t="n">
        <x:f>SUM('Résumé mensuel'!$G$10:$G$12)</x:f>
        <x:v>0</x:v>
      </x:c>
      <x:c r="D6" s="56" t="n">
        <x:f>SUM('Résumé mensuel'!$H$10:$H$12)</x:f>
        <x:v>0</x:v>
      </x:c>
      <x:c r="E6" s="56" t="n">
        <x:f>C6*'Paramètres'!$F$8</x:f>
        <x:v>0</x:v>
      </x:c>
      <x:c r="F6" s="56" t="n">
        <x:f>D6*'Paramètres'!$F$9</x:f>
        <x:v>0</x:v>
      </x:c>
      <x:c r="G6" s="56" t="n">
        <x:f>(C6+D6)*'Paramètres'!$B$9</x:f>
        <x:v>0</x:v>
      </x:c>
      <x:c r="H6" s="56" t="n">
        <x:f>SUM(E6:G6)</x:f>
        <x:v>0</x:v>
      </x:c>
      <x:c r="I6" t="str">
        <x:v>Estimation — contrôler sur l’espace officiel</x:v>
      </x:c>
    </x:row>
    <x:row r="7">
      <x:c r="A7" t="str">
        <x:v>T4</x:v>
      </x:c>
      <x:c r="B7" t="str">
        <x:v>octobre à décembre</x:v>
      </x:c>
      <x:c r="C7" s="56" t="n">
        <x:f>SUM('Résumé mensuel'!$G$13:$G$15)</x:f>
        <x:v>0</x:v>
      </x:c>
      <x:c r="D7" s="56" t="n">
        <x:f>SUM('Résumé mensuel'!$H$13:$H$15)</x:f>
        <x:v>0</x:v>
      </x:c>
      <x:c r="E7" s="56" t="n">
        <x:f>C7*'Paramètres'!$F$8</x:f>
        <x:v>0</x:v>
      </x:c>
      <x:c r="F7" s="56" t="n">
        <x:f>D7*'Paramètres'!$F$9</x:f>
        <x:v>0</x:v>
      </x:c>
      <x:c r="G7" s="56" t="n">
        <x:f>(C7+D7)*'Paramètres'!$B$9</x:f>
        <x:v>0</x:v>
      </x:c>
      <x:c r="H7" s="56" t="n">
        <x:f>SUM(E7:G7)</x:f>
        <x:v>0</x:v>
      </x:c>
      <x:c r="I7" t="str">
        <x:v>Estimation — contrôler sur l’espace officiel</x:v>
      </x:c>
    </x:row>
    <x:row r="8">
      <x:c r="A8" t="str">
        <x:v>Année</x:v>
      </x:c>
      <x:c r="B8" t="str">
        <x:v>janvier à décembre</x:v>
      </x:c>
      <x:c r="C8" s="56" t="n">
        <x:f>SUM(C4:C7)</x:f>
        <x:v>3650</x:v>
      </x:c>
      <x:c r="D8" s="56" t="n">
        <x:f>SUM(D4:D7)</x:f>
        <x:v>1120</x:v>
      </x:c>
      <x:c r="E8" s="56" t="n">
        <x:f>SUM(E4:E7)</x:f>
        <x:v>897.9</x:v>
      </x:c>
      <x:c r="F8" s="56" t="n">
        <x:f>SUM(F4:F7)</x:f>
        <x:v>137.76</x:v>
      </x:c>
      <x:c r="G8" s="56" t="n">
        <x:f>SUM(G4:G7)</x:f>
        <x:v>104.94</x:v>
      </x:c>
      <x:c r="H8" s="56" t="n">
        <x:f>SUM(H4:H7)</x:f>
        <x:v>1140.6</x:v>
      </x:c>
      <x:c r="I8" t="str">
        <x:v>Synthèse annuelle</x:v>
      </x:c>
    </x:row>
  </x:sheetData>
  <x:mergeCells>
    <x:mergeCell ref="A1:I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4" hidden="0" customWidth="1"/>
    <x:col min="3" max="3" width="22" hidden="0" customWidth="1"/>
    <x:col min="4" max="4" width="28" hidden="0" customWidth="1"/>
    <x:col min="5" max="5" width="16" hidden="0" customWidth="1"/>
    <x:col min="6" max="6" width="12" hidden="0" customWidth="1"/>
    <x:col min="7" max="7" width="12" hidden="0" customWidth="1"/>
    <x:col min="8" max="8" width="12" hidden="0" customWidth="1"/>
    <x:col min="9" max="9" width="14" hidden="0" customWidth="1"/>
    <x:col min="10" max="10" width="14" hidden="0" customWidth="1"/>
    <x:col min="11" max="11" width="14" hidden="0" customWidth="1"/>
    <x:col min="12" max="12" width="12" hidden="0" customWidth="1"/>
    <x:col min="13" max="13" width="16" hidden="0" customWidth="1"/>
    <x:col min="14" max="14" width="28" hidden="0" customWidth="1"/>
  </x:cols>
  <x:sheetData>
    <x:row r="1" ht="28" customHeight="1">
      <x:c r="A1" s="111" t="str">
        <x:v>SUIVI FACTURES / DEVIS — RELANCES ET ENCAISSEMENTS</x:v>
      </x:c>
      <x:c r="B1" s="111"/>
      <x:c r="C1" s="111"/>
      <x:c r="D1" s="111"/>
      <x:c r="E1" s="111"/>
      <x:c r="F1" s="111"/>
      <x:c r="G1" s="111"/>
      <x:c r="H1" s="111"/>
      <x:c r="I1" s="111"/>
      <x:c r="J1" s="111"/>
      <x:c r="K1" s="111"/>
      <x:c r="L1" s="111"/>
      <x:c r="M1" s="111"/>
      <x:c r="N1" s="111"/>
    </x:row>
    <x:row r="3">
      <x:c r="A3" s="120" t="str">
        <x:v>Date facture</x:v>
      </x:c>
      <x:c r="B3" s="120" t="str">
        <x:v>N° facture</x:v>
      </x:c>
      <x:c r="C3" s="120" t="str">
        <x:v>Client</x:v>
      </x:c>
      <x:c r="D3" s="120" t="str">
        <x:v>Objet</x:v>
      </x:c>
      <x:c r="E3" s="120" t="str">
        <x:v>Type activité</x:v>
      </x:c>
      <x:c r="F3" s="120" t="str">
        <x:v>HT</x:v>
      </x:c>
      <x:c r="G3" s="120" t="str">
        <x:v>TVA</x:v>
      </x:c>
      <x:c r="H3" s="120" t="str">
        <x:v>TTC</x:v>
      </x:c>
      <x:c r="I3" s="120" t="str">
        <x:v>Date échéance</x:v>
      </x:c>
      <x:c r="J3" s="120" t="str">
        <x:v>Date paiement</x:v>
      </x:c>
      <x:c r="K3" s="120" t="str">
        <x:v>Statut</x:v>
      </x:c>
      <x:c r="L3" s="120" t="str">
        <x:v>Retard jours</x:v>
      </x:c>
      <x:c r="M3" s="120" t="str">
        <x:v>Relance à faire</x:v>
      </x:c>
      <x:c r="N3" s="120" t="str">
        <x:v>Commentaire</x:v>
      </x:c>
    </x:row>
    <x:row r="4">
      <x:c r="A4" s="54" t="n">
        <x:v>46027</x:v>
      </x:c>
      <x:c r="B4" t="str">
        <x:v>F-2026-001</x:v>
      </x:c>
      <x:c r="C4" t="str">
        <x:v>Client Martin</x:v>
      </x:c>
      <x:c r="D4" t="str">
        <x:v>Création site vitrine</x:v>
      </x:c>
      <x:c r="E4" t="str">
        <x:v>Services</x:v>
      </x:c>
      <x:c r="F4" s="56" t="n">
        <x:v>1200</x:v>
      </x:c>
      <x:c r="G4" s="56" t="n">
        <x:f>IF(F4="","",IF('Paramètres'!$B$7="Oui",F4*'Paramètres'!$F$7,0))</x:f>
        <x:v>0</x:v>
      </x:c>
      <x:c r="H4" s="56" t="n">
        <x:f>IF(F4="","",F4+G4)</x:f>
        <x:v>1200</x:v>
      </x:c>
      <x:c r="I4" s="54" t="n">
        <x:v>46057</x:v>
      </x:c>
      <x:c r="J4" s="54" t="n">
        <x:v>46047</x:v>
      </x:c>
      <x:c r="K4" t="str">
        <x:v>Payée</x:v>
      </x:c>
      <x:c r="L4" t="n">
        <x:f>IF(A4="","",IF(J4&lt;&gt;"",0,MAX(0,TODAY()-I4)))</x:f>
        <x:v>0</x:v>
      </x:c>
      <x:c r="M4" t="str">
        <x:f>IF(L4&gt;=15,"Relance 2",IF(L4&gt;=1,"Relance 1",IF(K4="À encaisser","Surveiller","")))</x:f>
      </x:c>
      <x:c r="N4" t="str"/>
    </x:row>
    <x:row r="5">
      <x:c r="A5" s="54" t="n">
        <x:v>46040</x:v>
      </x:c>
      <x:c r="B5" t="str">
        <x:v>F-2026-002</x:v>
      </x:c>
      <x:c r="C5" t="str">
        <x:v>Boutique Atlas</x:v>
      </x:c>
      <x:c r="D5" t="str">
        <x:v>Produits numériques</x:v>
      </x:c>
      <x:c r="E5" t="str">
        <x:v>Ventes</x:v>
      </x:c>
      <x:c r="F5" s="56" t="n">
        <x:v>340</x:v>
      </x:c>
      <x:c r="G5" s="56" t="n">
        <x:f>IF(F5="","",IF('Paramètres'!$B$7="Oui",F5*'Paramètres'!$F$7,0))</x:f>
        <x:v>0</x:v>
      </x:c>
      <x:c r="H5" s="56" t="n">
        <x:f>IF(F5="","",F5+G5)</x:f>
        <x:v>340</x:v>
      </x:c>
      <x:c r="I5" s="54" t="n">
        <x:v>46070</x:v>
      </x:c>
      <x:c r="J5" s="54" t="n">
        <x:v>46063</x:v>
      </x:c>
      <x:c r="K5" t="str">
        <x:v>Payée</x:v>
      </x:c>
      <x:c r="L5" t="n">
        <x:f>IF(A5="","",IF(J5&lt;&gt;"",0,MAX(0,TODAY()-I5)))</x:f>
        <x:v>0</x:v>
      </x:c>
      <x:c r="M5" t="str">
        <x:f>IF(L5&gt;=15,"Relance 2",IF(L5&gt;=1,"Relance 1",IF(K5="À encaisser","Surveiller","")))</x:f>
      </x:c>
      <x:c r="N5" t="str"/>
    </x:row>
    <x:row r="6">
      <x:c r="A6" s="54" t="n">
        <x:v>46056</x:v>
      </x:c>
      <x:c r="B6" t="str">
        <x:v>F-2026-003</x:v>
      </x:c>
      <x:c r="C6" t="str">
        <x:v>Société Noor</x:v>
      </x:c>
      <x:c r="D6" t="str">
        <x:v>Mission conseil</x:v>
      </x:c>
      <x:c r="E6" t="str">
        <x:v>Services</x:v>
      </x:c>
      <x:c r="F6" s="56" t="n">
        <x:v>1800</x:v>
      </x:c>
      <x:c r="G6" s="56" t="n">
        <x:f>IF(F6="","",IF('Paramètres'!$B$7="Oui",F6*'Paramètres'!$F$7,0))</x:f>
        <x:v>0</x:v>
      </x:c>
      <x:c r="H6" s="56" t="n">
        <x:f>IF(F6="","",F6+G6)</x:f>
        <x:v>1800</x:v>
      </x:c>
      <x:c r="I6" s="54" t="n">
        <x:v>46086</x:v>
      </x:c>
      <x:c r="J6" s="54"/>
      <x:c r="K6" t="str">
        <x:v>À encaisser</x:v>
      </x:c>
      <x:c r="L6" t="n">
        <x:f>IF(A6="","",IF(J6&lt;&gt;"",0,MAX(0,TODAY()-I6)))</x:f>
        <x:v>104</x:v>
      </x:c>
      <x:c r="M6" t="str">
        <x:f>IF(L6&gt;=15,"Relance 2",IF(L6&gt;=1,"Relance 1",IF(K6="À encaisser","Surveiller","")))</x:f>
        <x:v>Relance 2</x:v>
      </x:c>
      <x:c r="N6" t="str"/>
    </x:row>
    <x:row r="7">
      <x:c r="A7" s="54" t="n">
        <x:v>46089</x:v>
      </x:c>
      <x:c r="B7" t="str">
        <x:v>F-2026-004</x:v>
      </x:c>
      <x:c r="C7" t="str">
        <x:v>Client Dubois</x:v>
      </x:c>
      <x:c r="D7" t="str">
        <x:v>Maintenance mensuelle</x:v>
      </x:c>
      <x:c r="E7" t="str">
        <x:v>Services</x:v>
      </x:c>
      <x:c r="F7" s="56" t="n">
        <x:v>650</x:v>
      </x:c>
      <x:c r="G7" s="56" t="n">
        <x:f>IF(F7="","",IF('Paramètres'!$B$7="Oui",F7*'Paramètres'!$F$7,0))</x:f>
        <x:v>0</x:v>
      </x:c>
      <x:c r="H7" s="56" t="n">
        <x:f>IF(F7="","",F7+G7)</x:f>
        <x:v>650</x:v>
      </x:c>
      <x:c r="I7" s="54" t="n">
        <x:v>46119</x:v>
      </x:c>
      <x:c r="J7" s="54"/>
      <x:c r="K7" t="str">
        <x:v>En retard</x:v>
      </x:c>
      <x:c r="L7" t="n">
        <x:f>IF(A7="","",IF(J7&lt;&gt;"",0,MAX(0,TODAY()-I7)))</x:f>
        <x:v>71</x:v>
      </x:c>
      <x:c r="M7" t="str">
        <x:f>IF(L7&gt;=15,"Relance 2",IF(L7&gt;=1,"Relance 1",IF(K7="À encaisser","Surveiller","")))</x:f>
        <x:v>Relance 2</x:v>
      </x:c>
      <x:c r="N7" t="str"/>
    </x:row>
    <x:row r="8">
      <x:c r="A8" s="54"/>
      <x:c r="B8"/>
      <x:c r="C8"/>
      <x:c r="D8"/>
      <x:c r="E8"/>
      <x:c r="F8" s="56"/>
      <x:c r="G8" s="56" t="str">
        <x:f>IF(F8="","",IF('Paramètres'!$B$7="Oui",F8*'Paramètres'!$F$7,0))</x:f>
      </x:c>
      <x:c r="H8" s="56" t="str">
        <x:f>IF(F8="","",F8+G8)</x:f>
      </x:c>
      <x:c r="I8" s="54"/>
      <x:c r="J8" s="54"/>
      <x:c r="K8"/>
      <x:c r="L8" t="str">
        <x:f>IF(A8="","",IF(J8&lt;&gt;"",0,MAX(0,TODAY()-I8)))</x:f>
      </x:c>
      <x:c r="M8" t="str">
        <x:f>IF(L8&gt;=15,"Relance 2",IF(L8&gt;=1,"Relance 1",IF(K8="À encaisser","Surveiller","")))</x:f>
      </x:c>
      <x:c r="N8"/>
    </x:row>
    <x:row r="9">
      <x:c r="A9" s="54"/>
      <x:c r="B9"/>
      <x:c r="C9"/>
      <x:c r="D9"/>
      <x:c r="E9"/>
      <x:c r="F9" s="56"/>
      <x:c r="G9" s="56" t="str">
        <x:f>IF(F9="","",IF('Paramètres'!$B$7="Oui",F9*'Paramètres'!$F$7,0))</x:f>
      </x:c>
      <x:c r="H9" s="56" t="str">
        <x:f>IF(F9="","",F9+G9)</x:f>
      </x:c>
      <x:c r="I9" s="54"/>
      <x:c r="J9" s="54"/>
      <x:c r="K9"/>
      <x:c r="L9" t="str">
        <x:f>IF(A9="","",IF(J9&lt;&gt;"",0,MAX(0,TODAY()-I9)))</x:f>
      </x:c>
      <x:c r="M9" t="str">
        <x:f>IF(L9&gt;=15,"Relance 2",IF(L9&gt;=1,"Relance 1",IF(K9="À encaisser","Surveiller","")))</x:f>
      </x:c>
      <x:c r="N9"/>
    </x:row>
    <x:row r="10">
      <x:c r="A10" s="54"/>
      <x:c r="B10"/>
      <x:c r="C10"/>
      <x:c r="D10"/>
      <x:c r="E10"/>
      <x:c r="F10" s="56"/>
      <x:c r="G10" s="56" t="str">
        <x:f>IF(F10="","",IF('Paramètres'!$B$7="Oui",F10*'Paramètres'!$F$7,0))</x:f>
      </x:c>
      <x:c r="H10" s="56" t="str">
        <x:f>IF(F10="","",F10+G10)</x:f>
      </x:c>
      <x:c r="I10" s="54"/>
      <x:c r="J10" s="54"/>
      <x:c r="K10"/>
      <x:c r="L10" t="str">
        <x:f>IF(A10="","",IF(J10&lt;&gt;"",0,MAX(0,TODAY()-I10)))</x:f>
      </x:c>
      <x:c r="M10" t="str">
        <x:f>IF(L10&gt;=15,"Relance 2",IF(L10&gt;=1,"Relance 1",IF(K10="À encaisser","Surveiller","")))</x:f>
      </x:c>
      <x:c r="N10"/>
    </x:row>
    <x:row r="11">
      <x:c r="A11" s="54"/>
      <x:c r="B11"/>
      <x:c r="C11"/>
      <x:c r="D11"/>
      <x:c r="E11"/>
      <x:c r="F11" s="56"/>
      <x:c r="G11" s="56" t="str">
        <x:f>IF(F11="","",IF('Paramètres'!$B$7="Oui",F11*'Paramètres'!$F$7,0))</x:f>
      </x:c>
      <x:c r="H11" s="56" t="str">
        <x:f>IF(F11="","",F11+G11)</x:f>
      </x:c>
      <x:c r="I11" s="54"/>
      <x:c r="J11" s="54"/>
      <x:c r="K11"/>
      <x:c r="L11" t="str">
        <x:f>IF(A11="","",IF(J11&lt;&gt;"",0,MAX(0,TODAY()-I11)))</x:f>
      </x:c>
      <x:c r="M11" t="str">
        <x:f>IF(L11&gt;=15,"Relance 2",IF(L11&gt;=1,"Relance 1",IF(K11="À encaisser","Surveiller","")))</x:f>
      </x:c>
      <x:c r="N11"/>
    </x:row>
    <x:row r="12">
      <x:c r="A12" s="54"/>
      <x:c r="B12"/>
      <x:c r="C12"/>
      <x:c r="D12"/>
      <x:c r="E12"/>
      <x:c r="F12" s="56"/>
      <x:c r="G12" s="56" t="str">
        <x:f>IF(F12="","",IF('Paramètres'!$B$7="Oui",F12*'Paramètres'!$F$7,0))</x:f>
      </x:c>
      <x:c r="H12" s="56" t="str">
        <x:f>IF(F12="","",F12+G12)</x:f>
      </x:c>
      <x:c r="I12" s="54"/>
      <x:c r="J12" s="54"/>
      <x:c r="K12"/>
      <x:c r="L12" t="str">
        <x:f>IF(A12="","",IF(J12&lt;&gt;"",0,MAX(0,TODAY()-I12)))</x:f>
      </x:c>
      <x:c r="M12" t="str">
        <x:f>IF(L12&gt;=15,"Relance 2",IF(L12&gt;=1,"Relance 1",IF(K12="À encaisser","Surveiller","")))</x:f>
      </x:c>
      <x:c r="N12"/>
    </x:row>
    <x:row r="13">
      <x:c r="A13" s="54"/>
      <x:c r="B13"/>
      <x:c r="C13"/>
      <x:c r="D13"/>
      <x:c r="E13"/>
      <x:c r="F13" s="56"/>
      <x:c r="G13" s="56" t="str">
        <x:f>IF(F13="","",IF('Paramètres'!$B$7="Oui",F13*'Paramètres'!$F$7,0))</x:f>
      </x:c>
      <x:c r="H13" s="56" t="str">
        <x:f>IF(F13="","",F13+G13)</x:f>
      </x:c>
      <x:c r="I13" s="54"/>
      <x:c r="J13" s="54"/>
      <x:c r="K13"/>
      <x:c r="L13" t="str">
        <x:f>IF(A13="","",IF(J13&lt;&gt;"",0,MAX(0,TODAY()-I13)))</x:f>
      </x:c>
      <x:c r="M13" t="str">
        <x:f>IF(L13&gt;=15,"Relance 2",IF(L13&gt;=1,"Relance 1",IF(K13="À encaisser","Surveiller","")))</x:f>
      </x:c>
      <x:c r="N13"/>
    </x:row>
    <x:row r="14">
      <x:c r="A14" s="54"/>
      <x:c r="B14"/>
      <x:c r="C14"/>
      <x:c r="D14"/>
      <x:c r="E14"/>
      <x:c r="F14" s="56"/>
      <x:c r="G14" s="56" t="str">
        <x:f>IF(F14="","",IF('Paramètres'!$B$7="Oui",F14*'Paramètres'!$F$7,0))</x:f>
      </x:c>
      <x:c r="H14" s="56" t="str">
        <x:f>IF(F14="","",F14+G14)</x:f>
      </x:c>
      <x:c r="I14" s="54"/>
      <x:c r="J14" s="54"/>
      <x:c r="K14"/>
      <x:c r="L14" t="str">
        <x:f>IF(A14="","",IF(J14&lt;&gt;"",0,MAX(0,TODAY()-I14)))</x:f>
      </x:c>
      <x:c r="M14" t="str">
        <x:f>IF(L14&gt;=15,"Relance 2",IF(L14&gt;=1,"Relance 1",IF(K14="À encaisser","Surveiller","")))</x:f>
      </x:c>
      <x:c r="N14"/>
    </x:row>
    <x:row r="15">
      <x:c r="A15" s="54"/>
      <x:c r="B15"/>
      <x:c r="C15"/>
      <x:c r="D15"/>
      <x:c r="E15"/>
      <x:c r="F15" s="56"/>
      <x:c r="G15" s="56" t="str">
        <x:f>IF(F15="","",IF('Paramètres'!$B$7="Oui",F15*'Paramètres'!$F$7,0))</x:f>
      </x:c>
      <x:c r="H15" s="56" t="str">
        <x:f>IF(F15="","",F15+G15)</x:f>
      </x:c>
      <x:c r="I15" s="54"/>
      <x:c r="J15" s="54"/>
      <x:c r="K15"/>
      <x:c r="L15" t="str">
        <x:f>IF(A15="","",IF(J15&lt;&gt;"",0,MAX(0,TODAY()-I15)))</x:f>
      </x:c>
      <x:c r="M15" t="str">
        <x:f>IF(L15&gt;=15,"Relance 2",IF(L15&gt;=1,"Relance 1",IF(K15="À encaisser","Surveiller","")))</x:f>
      </x:c>
      <x:c r="N15"/>
    </x:row>
    <x:row r="16">
      <x:c r="A16" s="54"/>
      <x:c r="B16"/>
      <x:c r="C16"/>
      <x:c r="D16"/>
      <x:c r="E16"/>
      <x:c r="F16" s="56"/>
      <x:c r="G16" s="56" t="str">
        <x:f>IF(F16="","",IF('Paramètres'!$B$7="Oui",F16*'Paramètres'!$F$7,0))</x:f>
      </x:c>
      <x:c r="H16" s="56" t="str">
        <x:f>IF(F16="","",F16+G16)</x:f>
      </x:c>
      <x:c r="I16" s="54"/>
      <x:c r="J16" s="54"/>
      <x:c r="K16"/>
      <x:c r="L16" t="str">
        <x:f>IF(A16="","",IF(J16&lt;&gt;"",0,MAX(0,TODAY()-I16)))</x:f>
      </x:c>
      <x:c r="M16" t="str">
        <x:f>IF(L16&gt;=15,"Relance 2",IF(L16&gt;=1,"Relance 1",IF(K16="À encaisser","Surveiller","")))</x:f>
      </x:c>
      <x:c r="N16"/>
    </x:row>
    <x:row r="17">
      <x:c r="A17" s="54"/>
      <x:c r="B17"/>
      <x:c r="C17"/>
      <x:c r="D17"/>
      <x:c r="E17"/>
      <x:c r="F17" s="56"/>
      <x:c r="G17" s="56" t="str">
        <x:f>IF(F17="","",IF('Paramètres'!$B$7="Oui",F17*'Paramètres'!$F$7,0))</x:f>
      </x:c>
      <x:c r="H17" s="56" t="str">
        <x:f>IF(F17="","",F17+G17)</x:f>
      </x:c>
      <x:c r="I17" s="54"/>
      <x:c r="J17" s="54"/>
      <x:c r="K17"/>
      <x:c r="L17" t="str">
        <x:f>IF(A17="","",IF(J17&lt;&gt;"",0,MAX(0,TODAY()-I17)))</x:f>
      </x:c>
      <x:c r="M17" t="str">
        <x:f>IF(L17&gt;=15,"Relance 2",IF(L17&gt;=1,"Relance 1",IF(K17="À encaisser","Surveiller","")))</x:f>
      </x:c>
      <x:c r="N17"/>
    </x:row>
    <x:row r="18">
      <x:c r="A18" s="54"/>
      <x:c r="B18"/>
      <x:c r="C18"/>
      <x:c r="D18"/>
      <x:c r="E18"/>
      <x:c r="F18" s="56"/>
      <x:c r="G18" s="56" t="str">
        <x:f>IF(F18="","",IF('Paramètres'!$B$7="Oui",F18*'Paramètres'!$F$7,0))</x:f>
      </x:c>
      <x:c r="H18" s="56" t="str">
        <x:f>IF(F18="","",F18+G18)</x:f>
      </x:c>
      <x:c r="I18" s="54"/>
      <x:c r="J18" s="54"/>
      <x:c r="K18"/>
      <x:c r="L18" t="str">
        <x:f>IF(A18="","",IF(J18&lt;&gt;"",0,MAX(0,TODAY()-I18)))</x:f>
      </x:c>
      <x:c r="M18" t="str">
        <x:f>IF(L18&gt;=15,"Relance 2",IF(L18&gt;=1,"Relance 1",IF(K18="À encaisser","Surveiller","")))</x:f>
      </x:c>
      <x:c r="N18"/>
    </x:row>
    <x:row r="19">
      <x:c r="A19" s="54"/>
      <x:c r="B19"/>
      <x:c r="C19"/>
      <x:c r="D19"/>
      <x:c r="E19"/>
      <x:c r="F19" s="56"/>
      <x:c r="G19" s="56" t="str">
        <x:f>IF(F19="","",IF('Paramètres'!$B$7="Oui",F19*'Paramètres'!$F$7,0))</x:f>
      </x:c>
      <x:c r="H19" s="56" t="str">
        <x:f>IF(F19="","",F19+G19)</x:f>
      </x:c>
      <x:c r="I19" s="54"/>
      <x:c r="J19" s="54"/>
      <x:c r="K19"/>
      <x:c r="L19" t="str">
        <x:f>IF(A19="","",IF(J19&lt;&gt;"",0,MAX(0,TODAY()-I19)))</x:f>
      </x:c>
      <x:c r="M19" t="str">
        <x:f>IF(L19&gt;=15,"Relance 2",IF(L19&gt;=1,"Relance 1",IF(K19="À encaisser","Surveiller","")))</x:f>
      </x:c>
      <x:c r="N19"/>
    </x:row>
    <x:row r="20">
      <x:c r="A20" s="54"/>
      <x:c r="B20"/>
      <x:c r="C20"/>
      <x:c r="D20"/>
      <x:c r="E20"/>
      <x:c r="F20" s="56"/>
      <x:c r="G20" s="56" t="str">
        <x:f>IF(F20="","",IF('Paramètres'!$B$7="Oui",F20*'Paramètres'!$F$7,0))</x:f>
      </x:c>
      <x:c r="H20" s="56" t="str">
        <x:f>IF(F20="","",F20+G20)</x:f>
      </x:c>
      <x:c r="I20" s="54"/>
      <x:c r="J20" s="54"/>
      <x:c r="K20"/>
      <x:c r="L20" t="str">
        <x:f>IF(A20="","",IF(J20&lt;&gt;"",0,MAX(0,TODAY()-I20)))</x:f>
      </x:c>
      <x:c r="M20" t="str">
        <x:f>IF(L20&gt;=15,"Relance 2",IF(L20&gt;=1,"Relance 1",IF(K20="À encaisser","Surveiller","")))</x:f>
      </x:c>
      <x:c r="N20"/>
    </x:row>
    <x:row r="21">
      <x:c r="A21" s="54"/>
      <x:c r="B21"/>
      <x:c r="C21"/>
      <x:c r="D21"/>
      <x:c r="E21"/>
      <x:c r="F21" s="56"/>
      <x:c r="G21" s="56" t="str">
        <x:f>IF(F21="","",IF('Paramètres'!$B$7="Oui",F21*'Paramètres'!$F$7,0))</x:f>
      </x:c>
      <x:c r="H21" s="56" t="str">
        <x:f>IF(F21="","",F21+G21)</x:f>
      </x:c>
      <x:c r="I21" s="54"/>
      <x:c r="J21" s="54"/>
      <x:c r="K21"/>
      <x:c r="L21" t="str">
        <x:f>IF(A21="","",IF(J21&lt;&gt;"",0,MAX(0,TODAY()-I21)))</x:f>
      </x:c>
      <x:c r="M21" t="str">
        <x:f>IF(L21&gt;=15,"Relance 2",IF(L21&gt;=1,"Relance 1",IF(K21="À encaisser","Surveiller","")))</x:f>
      </x:c>
      <x:c r="N21"/>
    </x:row>
    <x:row r="22">
      <x:c r="A22" s="54"/>
      <x:c r="B22"/>
      <x:c r="C22"/>
      <x:c r="D22"/>
      <x:c r="E22"/>
      <x:c r="F22" s="56"/>
      <x:c r="G22" s="56" t="str">
        <x:f>IF(F22="","",IF('Paramètres'!$B$7="Oui",F22*'Paramètres'!$F$7,0))</x:f>
      </x:c>
      <x:c r="H22" s="56" t="str">
        <x:f>IF(F22="","",F22+G22)</x:f>
      </x:c>
      <x:c r="I22" s="54"/>
      <x:c r="J22" s="54"/>
      <x:c r="K22"/>
      <x:c r="L22" t="str">
        <x:f>IF(A22="","",IF(J22&lt;&gt;"",0,MAX(0,TODAY()-I22)))</x:f>
      </x:c>
      <x:c r="M22" t="str">
        <x:f>IF(L22&gt;=15,"Relance 2",IF(L22&gt;=1,"Relance 1",IF(K22="À encaisser","Surveiller","")))</x:f>
      </x:c>
      <x:c r="N22"/>
    </x:row>
    <x:row r="23">
      <x:c r="A23" s="54"/>
      <x:c r="B23"/>
      <x:c r="C23"/>
      <x:c r="D23"/>
      <x:c r="E23"/>
      <x:c r="F23" s="56"/>
      <x:c r="G23" s="56" t="str">
        <x:f>IF(F23="","",IF('Paramètres'!$B$7="Oui",F23*'Paramètres'!$F$7,0))</x:f>
      </x:c>
      <x:c r="H23" s="56" t="str">
        <x:f>IF(F23="","",F23+G23)</x:f>
      </x:c>
      <x:c r="I23" s="54"/>
      <x:c r="J23" s="54"/>
      <x:c r="K23"/>
      <x:c r="L23" t="str">
        <x:f>IF(A23="","",IF(J23&lt;&gt;"",0,MAX(0,TODAY()-I23)))</x:f>
      </x:c>
      <x:c r="M23" t="str">
        <x:f>IF(L23&gt;=15,"Relance 2",IF(L23&gt;=1,"Relance 1",IF(K23="À encaisser","Surveiller","")))</x:f>
      </x:c>
      <x:c r="N23"/>
    </x:row>
    <x:row r="24">
      <x:c r="A24" s="54"/>
      <x:c r="B24"/>
      <x:c r="C24"/>
      <x:c r="D24"/>
      <x:c r="E24"/>
      <x:c r="F24" s="56"/>
      <x:c r="G24" s="56" t="str">
        <x:f>IF(F24="","",IF('Paramètres'!$B$7="Oui",F24*'Paramètres'!$F$7,0))</x:f>
      </x:c>
      <x:c r="H24" s="56" t="str">
        <x:f>IF(F24="","",F24+G24)</x:f>
      </x:c>
      <x:c r="I24" s="54"/>
      <x:c r="J24" s="54"/>
      <x:c r="K24"/>
      <x:c r="L24" t="str">
        <x:f>IF(A24="","",IF(J24&lt;&gt;"",0,MAX(0,TODAY()-I24)))</x:f>
      </x:c>
      <x:c r="M24" t="str">
        <x:f>IF(L24&gt;=15,"Relance 2",IF(L24&gt;=1,"Relance 1",IF(K24="À encaisser","Surveiller","")))</x:f>
      </x:c>
      <x:c r="N24"/>
    </x:row>
    <x:row r="25">
      <x:c r="A25" s="54"/>
      <x:c r="B25"/>
      <x:c r="C25"/>
      <x:c r="D25"/>
      <x:c r="E25"/>
      <x:c r="F25" s="56"/>
      <x:c r="G25" s="56" t="str">
        <x:f>IF(F25="","",IF('Paramètres'!$B$7="Oui",F25*'Paramètres'!$F$7,0))</x:f>
      </x:c>
      <x:c r="H25" s="56" t="str">
        <x:f>IF(F25="","",F25+G25)</x:f>
      </x:c>
      <x:c r="I25" s="54"/>
      <x:c r="J25" s="54"/>
      <x:c r="K25"/>
      <x:c r="L25" t="str">
        <x:f>IF(A25="","",IF(J25&lt;&gt;"",0,MAX(0,TODAY()-I25)))</x:f>
      </x:c>
      <x:c r="M25" t="str">
        <x:f>IF(L25&gt;=15,"Relance 2",IF(L25&gt;=1,"Relance 1",IF(K25="À encaisser","Surveiller","")))</x:f>
      </x:c>
      <x:c r="N25"/>
    </x:row>
    <x:row r="26">
      <x:c r="A26" s="54"/>
      <x:c r="B26"/>
      <x:c r="C26"/>
      <x:c r="D26"/>
      <x:c r="E26"/>
      <x:c r="F26" s="56"/>
      <x:c r="G26" s="56" t="str">
        <x:f>IF(F26="","",IF('Paramètres'!$B$7="Oui",F26*'Paramètres'!$F$7,0))</x:f>
      </x:c>
      <x:c r="H26" s="56" t="str">
        <x:f>IF(F26="","",F26+G26)</x:f>
      </x:c>
      <x:c r="I26" s="54"/>
      <x:c r="J26" s="54"/>
      <x:c r="K26"/>
      <x:c r="L26" t="str">
        <x:f>IF(A26="","",IF(J26&lt;&gt;"",0,MAX(0,TODAY()-I26)))</x:f>
      </x:c>
      <x:c r="M26" t="str">
        <x:f>IF(L26&gt;=15,"Relance 2",IF(L26&gt;=1,"Relance 1",IF(K26="À encaisser","Surveiller","")))</x:f>
      </x:c>
      <x:c r="N26"/>
    </x:row>
    <x:row r="27">
      <x:c r="A27" s="54"/>
      <x:c r="B27"/>
      <x:c r="C27"/>
      <x:c r="D27"/>
      <x:c r="E27"/>
      <x:c r="F27" s="56"/>
      <x:c r="G27" s="56" t="str">
        <x:f>IF(F27="","",IF('Paramètres'!$B$7="Oui",F27*'Paramètres'!$F$7,0))</x:f>
      </x:c>
      <x:c r="H27" s="56" t="str">
        <x:f>IF(F27="","",F27+G27)</x:f>
      </x:c>
      <x:c r="I27" s="54"/>
      <x:c r="J27" s="54"/>
      <x:c r="K27"/>
      <x:c r="L27" t="str">
        <x:f>IF(A27="","",IF(J27&lt;&gt;"",0,MAX(0,TODAY()-I27)))</x:f>
      </x:c>
      <x:c r="M27" t="str">
        <x:f>IF(L27&gt;=15,"Relance 2",IF(L27&gt;=1,"Relance 1",IF(K27="À encaisser","Surveiller","")))</x:f>
      </x:c>
      <x:c r="N27"/>
    </x:row>
    <x:row r="28">
      <x:c r="A28" s="54"/>
      <x:c r="B28"/>
      <x:c r="C28"/>
      <x:c r="D28"/>
      <x:c r="E28"/>
      <x:c r="F28" s="56"/>
      <x:c r="G28" s="56" t="str">
        <x:f>IF(F28="","",IF('Paramètres'!$B$7="Oui",F28*'Paramètres'!$F$7,0))</x:f>
      </x:c>
      <x:c r="H28" s="56" t="str">
        <x:f>IF(F28="","",F28+G28)</x:f>
      </x:c>
      <x:c r="I28" s="54"/>
      <x:c r="J28" s="54"/>
      <x:c r="K28"/>
      <x:c r="L28" t="str">
        <x:f>IF(A28="","",IF(J28&lt;&gt;"",0,MAX(0,TODAY()-I28)))</x:f>
      </x:c>
      <x:c r="M28" t="str">
        <x:f>IF(L28&gt;=15,"Relance 2",IF(L28&gt;=1,"Relance 1",IF(K28="À encaisser","Surveiller","")))</x:f>
      </x:c>
      <x:c r="N28"/>
    </x:row>
    <x:row r="29">
      <x:c r="A29" s="54"/>
      <x:c r="B29"/>
      <x:c r="C29"/>
      <x:c r="D29"/>
      <x:c r="E29"/>
      <x:c r="F29" s="56"/>
      <x:c r="G29" s="56" t="str">
        <x:f>IF(F29="","",IF('Paramètres'!$B$7="Oui",F29*'Paramètres'!$F$7,0))</x:f>
      </x:c>
      <x:c r="H29" s="56" t="str">
        <x:f>IF(F29="","",F29+G29)</x:f>
      </x:c>
      <x:c r="I29" s="54"/>
      <x:c r="J29" s="54"/>
      <x:c r="K29"/>
      <x:c r="L29" t="str">
        <x:f>IF(A29="","",IF(J29&lt;&gt;"",0,MAX(0,TODAY()-I29)))</x:f>
      </x:c>
      <x:c r="M29" t="str">
        <x:f>IF(L29&gt;=15,"Relance 2",IF(L29&gt;=1,"Relance 1",IF(K29="À encaisser","Surveiller","")))</x:f>
      </x:c>
      <x:c r="N29"/>
    </x:row>
    <x:row r="30">
      <x:c r="A30" s="54"/>
      <x:c r="B30"/>
      <x:c r="C30"/>
      <x:c r="D30"/>
      <x:c r="E30"/>
      <x:c r="F30" s="56"/>
      <x:c r="G30" s="56" t="str">
        <x:f>IF(F30="","",IF('Paramètres'!$B$7="Oui",F30*'Paramètres'!$F$7,0))</x:f>
      </x:c>
      <x:c r="H30" s="56" t="str">
        <x:f>IF(F30="","",F30+G30)</x:f>
      </x:c>
      <x:c r="I30" s="54"/>
      <x:c r="J30" s="54"/>
      <x:c r="K30"/>
      <x:c r="L30" t="str">
        <x:f>IF(A30="","",IF(J30&lt;&gt;"",0,MAX(0,TODAY()-I30)))</x:f>
      </x:c>
      <x:c r="M30" t="str">
        <x:f>IF(L30&gt;=15,"Relance 2",IF(L30&gt;=1,"Relance 1",IF(K30="À encaisser","Surveiller","")))</x:f>
      </x:c>
      <x:c r="N30"/>
    </x:row>
    <x:row r="31">
      <x:c r="A31" s="54"/>
      <x:c r="B31"/>
      <x:c r="C31"/>
      <x:c r="D31"/>
      <x:c r="E31"/>
      <x:c r="F31" s="56"/>
      <x:c r="G31" s="56" t="str">
        <x:f>IF(F31="","",IF('Paramètres'!$B$7="Oui",F31*'Paramètres'!$F$7,0))</x:f>
      </x:c>
      <x:c r="H31" s="56" t="str">
        <x:f>IF(F31="","",F31+G31)</x:f>
      </x:c>
      <x:c r="I31" s="54"/>
      <x:c r="J31" s="54"/>
      <x:c r="K31"/>
      <x:c r="L31" t="str">
        <x:f>IF(A31="","",IF(J31&lt;&gt;"",0,MAX(0,TODAY()-I31)))</x:f>
      </x:c>
      <x:c r="M31" t="str">
        <x:f>IF(L31&gt;=15,"Relance 2",IF(L31&gt;=1,"Relance 1",IF(K31="À encaisser","Surveiller","")))</x:f>
      </x:c>
      <x:c r="N31"/>
    </x:row>
    <x:row r="32">
      <x:c r="A32" s="54"/>
      <x:c r="B32"/>
      <x:c r="C32"/>
      <x:c r="D32"/>
      <x:c r="E32"/>
      <x:c r="F32" s="56"/>
      <x:c r="G32" s="56" t="str">
        <x:f>IF(F32="","",IF('Paramètres'!$B$7="Oui",F32*'Paramètres'!$F$7,0))</x:f>
      </x:c>
      <x:c r="H32" s="56" t="str">
        <x:f>IF(F32="","",F32+G32)</x:f>
      </x:c>
      <x:c r="I32" s="54"/>
      <x:c r="J32" s="54"/>
      <x:c r="K32"/>
      <x:c r="L32" t="str">
        <x:f>IF(A32="","",IF(J32&lt;&gt;"",0,MAX(0,TODAY()-I32)))</x:f>
      </x:c>
      <x:c r="M32" t="str">
        <x:f>IF(L32&gt;=15,"Relance 2",IF(L32&gt;=1,"Relance 1",IF(K32="À encaisser","Surveiller","")))</x:f>
      </x:c>
      <x:c r="N32"/>
    </x:row>
    <x:row r="33">
      <x:c r="A33" s="54"/>
      <x:c r="B33"/>
      <x:c r="C33"/>
      <x:c r="D33"/>
      <x:c r="E33"/>
      <x:c r="F33" s="56"/>
      <x:c r="G33" s="56" t="str">
        <x:f>IF(F33="","",IF('Paramètres'!$B$7="Oui",F33*'Paramètres'!$F$7,0))</x:f>
      </x:c>
      <x:c r="H33" s="56" t="str">
        <x:f>IF(F33="","",F33+G33)</x:f>
      </x:c>
      <x:c r="I33" s="54"/>
      <x:c r="J33" s="54"/>
      <x:c r="K33"/>
      <x:c r="L33" t="str">
        <x:f>IF(A33="","",IF(J33&lt;&gt;"",0,MAX(0,TODAY()-I33)))</x:f>
      </x:c>
      <x:c r="M33" t="str">
        <x:f>IF(L33&gt;=15,"Relance 2",IF(L33&gt;=1,"Relance 1",IF(K33="À encaisser","Surveiller","")))</x:f>
      </x:c>
      <x:c r="N33"/>
    </x:row>
    <x:row r="34">
      <x:c r="A34" s="54"/>
      <x:c r="B34"/>
      <x:c r="C34"/>
      <x:c r="D34"/>
      <x:c r="E34"/>
      <x:c r="F34" s="56"/>
      <x:c r="G34" s="56" t="str">
        <x:f>IF(F34="","",IF('Paramètres'!$B$7="Oui",F34*'Paramètres'!$F$7,0))</x:f>
      </x:c>
      <x:c r="H34" s="56" t="str">
        <x:f>IF(F34="","",F34+G34)</x:f>
      </x:c>
      <x:c r="I34" s="54"/>
      <x:c r="J34" s="54"/>
      <x:c r="K34"/>
      <x:c r="L34" t="str">
        <x:f>IF(A34="","",IF(J34&lt;&gt;"",0,MAX(0,TODAY()-I34)))</x:f>
      </x:c>
      <x:c r="M34" t="str">
        <x:f>IF(L34&gt;=15,"Relance 2",IF(L34&gt;=1,"Relance 1",IF(K34="À encaisser","Surveiller","")))</x:f>
      </x:c>
      <x:c r="N34"/>
    </x:row>
    <x:row r="35">
      <x:c r="A35" s="54"/>
      <x:c r="B35"/>
      <x:c r="C35"/>
      <x:c r="D35"/>
      <x:c r="E35"/>
      <x:c r="F35" s="56"/>
      <x:c r="G35" s="56" t="str">
        <x:f>IF(F35="","",IF('Paramètres'!$B$7="Oui",F35*'Paramètres'!$F$7,0))</x:f>
      </x:c>
      <x:c r="H35" s="56" t="str">
        <x:f>IF(F35="","",F35+G35)</x:f>
      </x:c>
      <x:c r="I35" s="54"/>
      <x:c r="J35" s="54"/>
      <x:c r="K35"/>
      <x:c r="L35" t="str">
        <x:f>IF(A35="","",IF(J35&lt;&gt;"",0,MAX(0,TODAY()-I35)))</x:f>
      </x:c>
      <x:c r="M35" t="str">
        <x:f>IF(L35&gt;=15,"Relance 2",IF(L35&gt;=1,"Relance 1",IF(K35="À encaisser","Surveiller","")))</x:f>
      </x:c>
      <x:c r="N35"/>
    </x:row>
    <x:row r="36">
      <x:c r="A36" s="54"/>
      <x:c r="B36"/>
      <x:c r="C36"/>
      <x:c r="D36"/>
      <x:c r="E36"/>
      <x:c r="F36" s="56"/>
      <x:c r="G36" s="56" t="str">
        <x:f>IF(F36="","",IF('Paramètres'!$B$7="Oui",F36*'Paramètres'!$F$7,0))</x:f>
      </x:c>
      <x:c r="H36" s="56" t="str">
        <x:f>IF(F36="","",F36+G36)</x:f>
      </x:c>
      <x:c r="I36" s="54"/>
      <x:c r="J36" s="54"/>
      <x:c r="K36"/>
      <x:c r="L36" t="str">
        <x:f>IF(A36="","",IF(J36&lt;&gt;"",0,MAX(0,TODAY()-I36)))</x:f>
      </x:c>
      <x:c r="M36" t="str">
        <x:f>IF(L36&gt;=15,"Relance 2",IF(L36&gt;=1,"Relance 1",IF(K36="À encaisser","Surveiller","")))</x:f>
      </x:c>
      <x:c r="N36"/>
    </x:row>
    <x:row r="37">
      <x:c r="A37" s="54"/>
      <x:c r="B37"/>
      <x:c r="C37"/>
      <x:c r="D37"/>
      <x:c r="E37"/>
      <x:c r="F37" s="56"/>
      <x:c r="G37" s="56" t="str">
        <x:f>IF(F37="","",IF('Paramètres'!$B$7="Oui",F37*'Paramètres'!$F$7,0))</x:f>
      </x:c>
      <x:c r="H37" s="56" t="str">
        <x:f>IF(F37="","",F37+G37)</x:f>
      </x:c>
      <x:c r="I37" s="54"/>
      <x:c r="J37" s="54"/>
      <x:c r="K37"/>
      <x:c r="L37" t="str">
        <x:f>IF(A37="","",IF(J37&lt;&gt;"",0,MAX(0,TODAY()-I37)))</x:f>
      </x:c>
      <x:c r="M37" t="str">
        <x:f>IF(L37&gt;=15,"Relance 2",IF(L37&gt;=1,"Relance 1",IF(K37="À encaisser","Surveiller","")))</x:f>
      </x:c>
      <x:c r="N37"/>
    </x:row>
    <x:row r="38">
      <x:c r="A38" s="54"/>
      <x:c r="B38"/>
      <x:c r="C38"/>
      <x:c r="D38"/>
      <x:c r="E38"/>
      <x:c r="F38" s="56"/>
      <x:c r="G38" s="56" t="str">
        <x:f>IF(F38="","",IF('Paramètres'!$B$7="Oui",F38*'Paramètres'!$F$7,0))</x:f>
      </x:c>
      <x:c r="H38" s="56" t="str">
        <x:f>IF(F38="","",F38+G38)</x:f>
      </x:c>
      <x:c r="I38" s="54"/>
      <x:c r="J38" s="54"/>
      <x:c r="K38"/>
      <x:c r="L38" t="str">
        <x:f>IF(A38="","",IF(J38&lt;&gt;"",0,MAX(0,TODAY()-I38)))</x:f>
      </x:c>
      <x:c r="M38" t="str">
        <x:f>IF(L38&gt;=15,"Relance 2",IF(L38&gt;=1,"Relance 1",IF(K38="À encaisser","Surveiller","")))</x:f>
      </x:c>
      <x:c r="N38"/>
    </x:row>
    <x:row r="39">
      <x:c r="A39" s="54"/>
      <x:c r="B39"/>
      <x:c r="C39"/>
      <x:c r="D39"/>
      <x:c r="E39"/>
      <x:c r="F39" s="56"/>
      <x:c r="G39" s="56" t="str">
        <x:f>IF(F39="","",IF('Paramètres'!$B$7="Oui",F39*'Paramètres'!$F$7,0))</x:f>
      </x:c>
      <x:c r="H39" s="56" t="str">
        <x:f>IF(F39="","",F39+G39)</x:f>
      </x:c>
      <x:c r="I39" s="54"/>
      <x:c r="J39" s="54"/>
      <x:c r="K39"/>
      <x:c r="L39" t="str">
        <x:f>IF(A39="","",IF(J39&lt;&gt;"",0,MAX(0,TODAY()-I39)))</x:f>
      </x:c>
      <x:c r="M39" t="str">
        <x:f>IF(L39&gt;=15,"Relance 2",IF(L39&gt;=1,"Relance 1",IF(K39="À encaisser","Surveiller","")))</x:f>
      </x:c>
      <x:c r="N39"/>
    </x:row>
    <x:row r="40">
      <x:c r="A40" s="54"/>
      <x:c r="B40"/>
      <x:c r="C40"/>
      <x:c r="D40"/>
      <x:c r="E40"/>
      <x:c r="F40" s="56"/>
      <x:c r="G40" s="56" t="str">
        <x:f>IF(F40="","",IF('Paramètres'!$B$7="Oui",F40*'Paramètres'!$F$7,0))</x:f>
      </x:c>
      <x:c r="H40" s="56" t="str">
        <x:f>IF(F40="","",F40+G40)</x:f>
      </x:c>
      <x:c r="I40" s="54"/>
      <x:c r="J40" s="54"/>
      <x:c r="K40"/>
      <x:c r="L40" t="str">
        <x:f>IF(A40="","",IF(J40&lt;&gt;"",0,MAX(0,TODAY()-I40)))</x:f>
      </x:c>
      <x:c r="M40" t="str">
        <x:f>IF(L40&gt;=15,"Relance 2",IF(L40&gt;=1,"Relance 1",IF(K40="À encaisser","Surveiller","")))</x:f>
      </x:c>
      <x:c r="N40"/>
    </x:row>
    <x:row r="41">
      <x:c r="A41" s="54"/>
      <x:c r="B41"/>
      <x:c r="C41"/>
      <x:c r="D41"/>
      <x:c r="E41"/>
      <x:c r="F41" s="56"/>
      <x:c r="G41" s="56" t="str">
        <x:f>IF(F41="","",IF('Paramètres'!$B$7="Oui",F41*'Paramètres'!$F$7,0))</x:f>
      </x:c>
      <x:c r="H41" s="56" t="str">
        <x:f>IF(F41="","",F41+G41)</x:f>
      </x:c>
      <x:c r="I41" s="54"/>
      <x:c r="J41" s="54"/>
      <x:c r="K41"/>
      <x:c r="L41" t="str">
        <x:f>IF(A41="","",IF(J41&lt;&gt;"",0,MAX(0,TODAY()-I41)))</x:f>
      </x:c>
      <x:c r="M41" t="str">
        <x:f>IF(L41&gt;=15,"Relance 2",IF(L41&gt;=1,"Relance 1",IF(K41="À encaisser","Surveiller","")))</x:f>
      </x:c>
      <x:c r="N41"/>
    </x:row>
    <x:row r="42">
      <x:c r="A42" s="54"/>
      <x:c r="B42"/>
      <x:c r="C42"/>
      <x:c r="D42"/>
      <x:c r="E42"/>
      <x:c r="F42" s="56"/>
      <x:c r="G42" s="56" t="str">
        <x:f>IF(F42="","",IF('Paramètres'!$B$7="Oui",F42*'Paramètres'!$F$7,0))</x:f>
      </x:c>
      <x:c r="H42" s="56" t="str">
        <x:f>IF(F42="","",F42+G42)</x:f>
      </x:c>
      <x:c r="I42" s="54"/>
      <x:c r="J42" s="54"/>
      <x:c r="K42"/>
      <x:c r="L42" t="str">
        <x:f>IF(A42="","",IF(J42&lt;&gt;"",0,MAX(0,TODAY()-I42)))</x:f>
      </x:c>
      <x:c r="M42" t="str">
        <x:f>IF(L42&gt;=15,"Relance 2",IF(L42&gt;=1,"Relance 1",IF(K42="À encaisser","Surveiller","")))</x:f>
      </x:c>
      <x:c r="N42"/>
    </x:row>
    <x:row r="43">
      <x:c r="A43" s="54"/>
      <x:c r="B43"/>
      <x:c r="C43"/>
      <x:c r="D43"/>
      <x:c r="E43"/>
      <x:c r="F43" s="56"/>
      <x:c r="G43" s="56" t="str">
        <x:f>IF(F43="","",IF('Paramètres'!$B$7="Oui",F43*'Paramètres'!$F$7,0))</x:f>
      </x:c>
      <x:c r="H43" s="56" t="str">
        <x:f>IF(F43="","",F43+G43)</x:f>
      </x:c>
      <x:c r="I43" s="54"/>
      <x:c r="J43" s="54"/>
      <x:c r="K43"/>
      <x:c r="L43" t="str">
        <x:f>IF(A43="","",IF(J43&lt;&gt;"",0,MAX(0,TODAY()-I43)))</x:f>
      </x:c>
      <x:c r="M43" t="str">
        <x:f>IF(L43&gt;=15,"Relance 2",IF(L43&gt;=1,"Relance 1",IF(K43="À encaisser","Surveiller","")))</x:f>
      </x:c>
      <x:c r="N43"/>
    </x:row>
    <x:row r="44">
      <x:c r="A44" s="54"/>
      <x:c r="B44"/>
      <x:c r="C44"/>
      <x:c r="D44"/>
      <x:c r="E44"/>
      <x:c r="F44" s="56"/>
      <x:c r="G44" s="56" t="str">
        <x:f>IF(F44="","",IF('Paramètres'!$B$7="Oui",F44*'Paramètres'!$F$7,0))</x:f>
      </x:c>
      <x:c r="H44" s="56" t="str">
        <x:f>IF(F44="","",F44+G44)</x:f>
      </x:c>
      <x:c r="I44" s="54"/>
      <x:c r="J44" s="54"/>
      <x:c r="K44"/>
      <x:c r="L44" t="str">
        <x:f>IF(A44="","",IF(J44&lt;&gt;"",0,MAX(0,TODAY()-I44)))</x:f>
      </x:c>
      <x:c r="M44" t="str">
        <x:f>IF(L44&gt;=15,"Relance 2",IF(L44&gt;=1,"Relance 1",IF(K44="À encaisser","Surveiller","")))</x:f>
      </x:c>
      <x:c r="N44"/>
    </x:row>
    <x:row r="45">
      <x:c r="A45" s="54"/>
      <x:c r="B45"/>
      <x:c r="C45"/>
      <x:c r="D45"/>
      <x:c r="E45"/>
      <x:c r="F45" s="56"/>
      <x:c r="G45" s="56" t="str">
        <x:f>IF(F45="","",IF('Paramètres'!$B$7="Oui",F45*'Paramètres'!$F$7,0))</x:f>
      </x:c>
      <x:c r="H45" s="56" t="str">
        <x:f>IF(F45="","",F45+G45)</x:f>
      </x:c>
      <x:c r="I45" s="54"/>
      <x:c r="J45" s="54"/>
      <x:c r="K45"/>
      <x:c r="L45" t="str">
        <x:f>IF(A45="","",IF(J45&lt;&gt;"",0,MAX(0,TODAY()-I45)))</x:f>
      </x:c>
      <x:c r="M45" t="str">
        <x:f>IF(L45&gt;=15,"Relance 2",IF(L45&gt;=1,"Relance 1",IF(K45="À encaisser","Surveiller","")))</x:f>
      </x:c>
      <x:c r="N45"/>
    </x:row>
    <x:row r="46">
      <x:c r="A46" s="54"/>
      <x:c r="B46"/>
      <x:c r="C46"/>
      <x:c r="D46"/>
      <x:c r="E46"/>
      <x:c r="F46" s="56"/>
      <x:c r="G46" s="56" t="str">
        <x:f>IF(F46="","",IF('Paramètres'!$B$7="Oui",F46*'Paramètres'!$F$7,0))</x:f>
      </x:c>
      <x:c r="H46" s="56" t="str">
        <x:f>IF(F46="","",F46+G46)</x:f>
      </x:c>
      <x:c r="I46" s="54"/>
      <x:c r="J46" s="54"/>
      <x:c r="K46"/>
      <x:c r="L46" t="str">
        <x:f>IF(A46="","",IF(J46&lt;&gt;"",0,MAX(0,TODAY()-I46)))</x:f>
      </x:c>
      <x:c r="M46" t="str">
        <x:f>IF(L46&gt;=15,"Relance 2",IF(L46&gt;=1,"Relance 1",IF(K46="À encaisser","Surveiller","")))</x:f>
      </x:c>
      <x:c r="N46"/>
    </x:row>
    <x:row r="47">
      <x:c r="A47" s="54"/>
      <x:c r="B47"/>
      <x:c r="C47"/>
      <x:c r="D47"/>
      <x:c r="E47"/>
      <x:c r="F47" s="56"/>
      <x:c r="G47" s="56" t="str">
        <x:f>IF(F47="","",IF('Paramètres'!$B$7="Oui",F47*'Paramètres'!$F$7,0))</x:f>
      </x:c>
      <x:c r="H47" s="56" t="str">
        <x:f>IF(F47="","",F47+G47)</x:f>
      </x:c>
      <x:c r="I47" s="54"/>
      <x:c r="J47" s="54"/>
      <x:c r="K47"/>
      <x:c r="L47" t="str">
        <x:f>IF(A47="","",IF(J47&lt;&gt;"",0,MAX(0,TODAY()-I47)))</x:f>
      </x:c>
      <x:c r="M47" t="str">
        <x:f>IF(L47&gt;=15,"Relance 2",IF(L47&gt;=1,"Relance 1",IF(K47="À encaisser","Surveiller","")))</x:f>
      </x:c>
      <x:c r="N47"/>
    </x:row>
    <x:row r="48">
      <x:c r="A48" s="54"/>
      <x:c r="B48"/>
      <x:c r="C48"/>
      <x:c r="D48"/>
      <x:c r="E48"/>
      <x:c r="F48" s="56"/>
      <x:c r="G48" s="56" t="str">
        <x:f>IF(F48="","",IF('Paramètres'!$B$7="Oui",F48*'Paramètres'!$F$7,0))</x:f>
      </x:c>
      <x:c r="H48" s="56" t="str">
        <x:f>IF(F48="","",F48+G48)</x:f>
      </x:c>
      <x:c r="I48" s="54"/>
      <x:c r="J48" s="54"/>
      <x:c r="K48"/>
      <x:c r="L48" t="str">
        <x:f>IF(A48="","",IF(J48&lt;&gt;"",0,MAX(0,TODAY()-I48)))</x:f>
      </x:c>
      <x:c r="M48" t="str">
        <x:f>IF(L48&gt;=15,"Relance 2",IF(L48&gt;=1,"Relance 1",IF(K48="À encaisser","Surveiller","")))</x:f>
      </x:c>
      <x:c r="N48"/>
    </x:row>
    <x:row r="49">
      <x:c r="A49" s="54"/>
      <x:c r="B49"/>
      <x:c r="C49"/>
      <x:c r="D49"/>
      <x:c r="E49"/>
      <x:c r="F49" s="56"/>
      <x:c r="G49" s="56" t="str">
        <x:f>IF(F49="","",IF('Paramètres'!$B$7="Oui",F49*'Paramètres'!$F$7,0))</x:f>
      </x:c>
      <x:c r="H49" s="56" t="str">
        <x:f>IF(F49="","",F49+G49)</x:f>
      </x:c>
      <x:c r="I49" s="54"/>
      <x:c r="J49" s="54"/>
      <x:c r="K49"/>
      <x:c r="L49" t="str">
        <x:f>IF(A49="","",IF(J49&lt;&gt;"",0,MAX(0,TODAY()-I49)))</x:f>
      </x:c>
      <x:c r="M49" t="str">
        <x:f>IF(L49&gt;=15,"Relance 2",IF(L49&gt;=1,"Relance 1",IF(K49="À encaisser","Surveiller","")))</x:f>
      </x:c>
      <x:c r="N49"/>
    </x:row>
    <x:row r="50">
      <x:c r="A50" s="54"/>
      <x:c r="B50"/>
      <x:c r="C50"/>
      <x:c r="D50"/>
      <x:c r="E50"/>
      <x:c r="F50" s="56"/>
      <x:c r="G50" s="56" t="str">
        <x:f>IF(F50="","",IF('Paramètres'!$B$7="Oui",F50*'Paramètres'!$F$7,0))</x:f>
      </x:c>
      <x:c r="H50" s="56" t="str">
        <x:f>IF(F50="","",F50+G50)</x:f>
      </x:c>
      <x:c r="I50" s="54"/>
      <x:c r="J50" s="54"/>
      <x:c r="K50"/>
      <x:c r="L50" t="str">
        <x:f>IF(A50="","",IF(J50&lt;&gt;"",0,MAX(0,TODAY()-I50)))</x:f>
      </x:c>
      <x:c r="M50" t="str">
        <x:f>IF(L50&gt;=15,"Relance 2",IF(L50&gt;=1,"Relance 1",IF(K50="À encaisser","Surveiller","")))</x:f>
      </x:c>
      <x:c r="N50"/>
    </x:row>
    <x:row r="51">
      <x:c r="A51" s="54"/>
      <x:c r="B51"/>
      <x:c r="C51"/>
      <x:c r="D51"/>
      <x:c r="E51"/>
      <x:c r="F51" s="56"/>
      <x:c r="G51" s="56" t="str">
        <x:f>IF(F51="","",IF('Paramètres'!$B$7="Oui",F51*'Paramètres'!$F$7,0))</x:f>
      </x:c>
      <x:c r="H51" s="56" t="str">
        <x:f>IF(F51="","",F51+G51)</x:f>
      </x:c>
      <x:c r="I51" s="54"/>
      <x:c r="J51" s="54"/>
      <x:c r="K51"/>
      <x:c r="L51" t="str">
        <x:f>IF(A51="","",IF(J51&lt;&gt;"",0,MAX(0,TODAY()-I51)))</x:f>
      </x:c>
      <x:c r="M51" t="str">
        <x:f>IF(L51&gt;=15,"Relance 2",IF(L51&gt;=1,"Relance 1",IF(K51="À encaisser","Surveiller","")))</x:f>
      </x:c>
      <x:c r="N51"/>
    </x:row>
    <x:row r="52">
      <x:c r="A52" s="54"/>
      <x:c r="B52"/>
      <x:c r="C52"/>
      <x:c r="D52"/>
      <x:c r="E52"/>
      <x:c r="F52" s="56"/>
      <x:c r="G52" s="56" t="str">
        <x:f>IF(F52="","",IF('Paramètres'!$B$7="Oui",F52*'Paramètres'!$F$7,0))</x:f>
      </x:c>
      <x:c r="H52" s="56" t="str">
        <x:f>IF(F52="","",F52+G52)</x:f>
      </x:c>
      <x:c r="I52" s="54"/>
      <x:c r="J52" s="54"/>
      <x:c r="K52"/>
      <x:c r="L52" t="str">
        <x:f>IF(A52="","",IF(J52&lt;&gt;"",0,MAX(0,TODAY()-I52)))</x:f>
      </x:c>
      <x:c r="M52" t="str">
        <x:f>IF(L52&gt;=15,"Relance 2",IF(L52&gt;=1,"Relance 1",IF(K52="À encaisser","Surveiller","")))</x:f>
      </x:c>
      <x:c r="N52"/>
    </x:row>
    <x:row r="53">
      <x:c r="A53" s="54"/>
      <x:c r="B53"/>
      <x:c r="C53"/>
      <x:c r="D53"/>
      <x:c r="E53"/>
      <x:c r="F53" s="56"/>
      <x:c r="G53" s="56" t="str">
        <x:f>IF(F53="","",IF('Paramètres'!$B$7="Oui",F53*'Paramètres'!$F$7,0))</x:f>
      </x:c>
      <x:c r="H53" s="56" t="str">
        <x:f>IF(F53="","",F53+G53)</x:f>
      </x:c>
      <x:c r="I53" s="54"/>
      <x:c r="J53" s="54"/>
      <x:c r="K53"/>
      <x:c r="L53" t="str">
        <x:f>IF(A53="","",IF(J53&lt;&gt;"",0,MAX(0,TODAY()-I53)))</x:f>
      </x:c>
      <x:c r="M53" t="str">
        <x:f>IF(L53&gt;=15,"Relance 2",IF(L53&gt;=1,"Relance 1",IF(K53="À encaisser","Surveiller","")))</x:f>
      </x:c>
      <x:c r="N53"/>
    </x:row>
    <x:row r="54">
      <x:c r="A54" s="54"/>
      <x:c r="B54"/>
      <x:c r="C54"/>
      <x:c r="D54"/>
      <x:c r="E54"/>
      <x:c r="F54" s="56"/>
      <x:c r="G54" s="56" t="str">
        <x:f>IF(F54="","",IF('Paramètres'!$B$7="Oui",F54*'Paramètres'!$F$7,0))</x:f>
      </x:c>
      <x:c r="H54" s="56" t="str">
        <x:f>IF(F54="","",F54+G54)</x:f>
      </x:c>
      <x:c r="I54" s="54"/>
      <x:c r="J54" s="54"/>
      <x:c r="K54"/>
      <x:c r="L54" t="str">
        <x:f>IF(A54="","",IF(J54&lt;&gt;"",0,MAX(0,TODAY()-I54)))</x:f>
      </x:c>
      <x:c r="M54" t="str">
        <x:f>IF(L54&gt;=15,"Relance 2",IF(L54&gt;=1,"Relance 1",IF(K54="À encaisser","Surveiller","")))</x:f>
      </x:c>
      <x:c r="N54"/>
    </x:row>
    <x:row r="55">
      <x:c r="A55" s="54"/>
      <x:c r="B55"/>
      <x:c r="C55"/>
      <x:c r="D55"/>
      <x:c r="E55"/>
      <x:c r="F55" s="56"/>
      <x:c r="G55" s="56" t="str">
        <x:f>IF(F55="","",IF('Paramètres'!$B$7="Oui",F55*'Paramètres'!$F$7,0))</x:f>
      </x:c>
      <x:c r="H55" s="56" t="str">
        <x:f>IF(F55="","",F55+G55)</x:f>
      </x:c>
      <x:c r="I55" s="54"/>
      <x:c r="J55" s="54"/>
      <x:c r="K55"/>
      <x:c r="L55" t="str">
        <x:f>IF(A55="","",IF(J55&lt;&gt;"",0,MAX(0,TODAY()-I55)))</x:f>
      </x:c>
      <x:c r="M55" t="str">
        <x:f>IF(L55&gt;=15,"Relance 2",IF(L55&gt;=1,"Relance 1",IF(K55="À encaisser","Surveiller","")))</x:f>
      </x:c>
      <x:c r="N55"/>
    </x:row>
    <x:row r="56">
      <x:c r="A56" s="54"/>
      <x:c r="B56"/>
      <x:c r="C56"/>
      <x:c r="D56"/>
      <x:c r="E56"/>
      <x:c r="F56" s="56"/>
      <x:c r="G56" s="56" t="str">
        <x:f>IF(F56="","",IF('Paramètres'!$B$7="Oui",F56*'Paramètres'!$F$7,0))</x:f>
      </x:c>
      <x:c r="H56" s="56" t="str">
        <x:f>IF(F56="","",F56+G56)</x:f>
      </x:c>
      <x:c r="I56" s="54"/>
      <x:c r="J56" s="54"/>
      <x:c r="K56"/>
      <x:c r="L56" t="str">
        <x:f>IF(A56="","",IF(J56&lt;&gt;"",0,MAX(0,TODAY()-I56)))</x:f>
      </x:c>
      <x:c r="M56" t="str">
        <x:f>IF(L56&gt;=15,"Relance 2",IF(L56&gt;=1,"Relance 1",IF(K56="À encaisser","Surveiller","")))</x:f>
      </x:c>
      <x:c r="N56"/>
    </x:row>
    <x:row r="57">
      <x:c r="A57" s="54"/>
      <x:c r="B57"/>
      <x:c r="C57"/>
      <x:c r="D57"/>
      <x:c r="E57"/>
      <x:c r="F57" s="56"/>
      <x:c r="G57" s="56" t="str">
        <x:f>IF(F57="","",IF('Paramètres'!$B$7="Oui",F57*'Paramètres'!$F$7,0))</x:f>
      </x:c>
      <x:c r="H57" s="56" t="str">
        <x:f>IF(F57="","",F57+G57)</x:f>
      </x:c>
      <x:c r="I57" s="54"/>
      <x:c r="J57" s="54"/>
      <x:c r="K57"/>
      <x:c r="L57" t="str">
        <x:f>IF(A57="","",IF(J57&lt;&gt;"",0,MAX(0,TODAY()-I57)))</x:f>
      </x:c>
      <x:c r="M57" t="str">
        <x:f>IF(L57&gt;=15,"Relance 2",IF(L57&gt;=1,"Relance 1",IF(K57="À encaisser","Surveiller","")))</x:f>
      </x:c>
      <x:c r="N57"/>
    </x:row>
    <x:row r="58">
      <x:c r="A58" s="54"/>
      <x:c r="B58"/>
      <x:c r="C58"/>
      <x:c r="D58"/>
      <x:c r="E58"/>
      <x:c r="F58" s="56"/>
      <x:c r="G58" s="56" t="str">
        <x:f>IF(F58="","",IF('Paramètres'!$B$7="Oui",F58*'Paramètres'!$F$7,0))</x:f>
      </x:c>
      <x:c r="H58" s="56" t="str">
        <x:f>IF(F58="","",F58+G58)</x:f>
      </x:c>
      <x:c r="I58" s="54"/>
      <x:c r="J58" s="54"/>
      <x:c r="K58"/>
      <x:c r="L58" t="str">
        <x:f>IF(A58="","",IF(J58&lt;&gt;"",0,MAX(0,TODAY()-I58)))</x:f>
      </x:c>
      <x:c r="M58" t="str">
        <x:f>IF(L58&gt;=15,"Relance 2",IF(L58&gt;=1,"Relance 1",IF(K58="À encaisser","Surveiller","")))</x:f>
      </x:c>
      <x:c r="N58"/>
    </x:row>
    <x:row r="59">
      <x:c r="A59" s="54"/>
      <x:c r="B59"/>
      <x:c r="C59"/>
      <x:c r="D59"/>
      <x:c r="E59"/>
      <x:c r="F59" s="56"/>
      <x:c r="G59" s="56" t="str">
        <x:f>IF(F59="","",IF('Paramètres'!$B$7="Oui",F59*'Paramètres'!$F$7,0))</x:f>
      </x:c>
      <x:c r="H59" s="56" t="str">
        <x:f>IF(F59="","",F59+G59)</x:f>
      </x:c>
      <x:c r="I59" s="54"/>
      <x:c r="J59" s="54"/>
      <x:c r="K59"/>
      <x:c r="L59" t="str">
        <x:f>IF(A59="","",IF(J59&lt;&gt;"",0,MAX(0,TODAY()-I59)))</x:f>
      </x:c>
      <x:c r="M59" t="str">
        <x:f>IF(L59&gt;=15,"Relance 2",IF(L59&gt;=1,"Relance 1",IF(K59="À encaisser","Surveiller","")))</x:f>
      </x:c>
      <x:c r="N59"/>
    </x:row>
    <x:row r="60">
      <x:c r="A60" s="54"/>
      <x:c r="B60"/>
      <x:c r="C60"/>
      <x:c r="D60"/>
      <x:c r="E60"/>
      <x:c r="F60" s="56"/>
      <x:c r="G60" s="56" t="str">
        <x:f>IF(F60="","",IF('Paramètres'!$B$7="Oui",F60*'Paramètres'!$F$7,0))</x:f>
      </x:c>
      <x:c r="H60" s="56" t="str">
        <x:f>IF(F60="","",F60+G60)</x:f>
      </x:c>
      <x:c r="I60" s="54"/>
      <x:c r="J60" s="54"/>
      <x:c r="K60"/>
      <x:c r="L60" t="str">
        <x:f>IF(A60="","",IF(J60&lt;&gt;"",0,MAX(0,TODAY()-I60)))</x:f>
      </x:c>
      <x:c r="M60" t="str">
        <x:f>IF(L60&gt;=15,"Relance 2",IF(L60&gt;=1,"Relance 1",IF(K60="À encaisser","Surveiller","")))</x:f>
      </x:c>
      <x:c r="N60"/>
    </x:row>
    <x:row r="61">
      <x:c r="A61" s="54"/>
      <x:c r="B61"/>
      <x:c r="C61"/>
      <x:c r="D61"/>
      <x:c r="E61"/>
      <x:c r="F61" s="56"/>
      <x:c r="G61" s="56" t="str">
        <x:f>IF(F61="","",IF('Paramètres'!$B$7="Oui",F61*'Paramètres'!$F$7,0))</x:f>
      </x:c>
      <x:c r="H61" s="56" t="str">
        <x:f>IF(F61="","",F61+G61)</x:f>
      </x:c>
      <x:c r="I61" s="54"/>
      <x:c r="J61" s="54"/>
      <x:c r="K61"/>
      <x:c r="L61" t="str">
        <x:f>IF(A61="","",IF(J61&lt;&gt;"",0,MAX(0,TODAY()-I61)))</x:f>
      </x:c>
      <x:c r="M61" t="str">
        <x:f>IF(L61&gt;=15,"Relance 2",IF(L61&gt;=1,"Relance 1",IF(K61="À encaisser","Surveiller","")))</x:f>
      </x:c>
      <x:c r="N61"/>
    </x:row>
    <x:row r="62">
      <x:c r="A62" s="54"/>
      <x:c r="B62"/>
      <x:c r="C62"/>
      <x:c r="D62"/>
      <x:c r="E62"/>
      <x:c r="F62" s="56"/>
      <x:c r="G62" s="56" t="str">
        <x:f>IF(F62="","",IF('Paramètres'!$B$7="Oui",F62*'Paramètres'!$F$7,0))</x:f>
      </x:c>
      <x:c r="H62" s="56" t="str">
        <x:f>IF(F62="","",F62+G62)</x:f>
      </x:c>
      <x:c r="I62" s="54"/>
      <x:c r="J62" s="54"/>
      <x:c r="K62"/>
      <x:c r="L62" t="str">
        <x:f>IF(A62="","",IF(J62&lt;&gt;"",0,MAX(0,TODAY()-I62)))</x:f>
      </x:c>
      <x:c r="M62" t="str">
        <x:f>IF(L62&gt;=15,"Relance 2",IF(L62&gt;=1,"Relance 1",IF(K62="À encaisser","Surveiller","")))</x:f>
      </x:c>
      <x:c r="N62"/>
    </x:row>
    <x:row r="63">
      <x:c r="A63" s="54"/>
      <x:c r="B63"/>
      <x:c r="C63"/>
      <x:c r="D63"/>
      <x:c r="E63"/>
      <x:c r="F63" s="56"/>
      <x:c r="G63" s="56" t="str">
        <x:f>IF(F63="","",IF('Paramètres'!$B$7="Oui",F63*'Paramètres'!$F$7,0))</x:f>
      </x:c>
      <x:c r="H63" s="56" t="str">
        <x:f>IF(F63="","",F63+G63)</x:f>
      </x:c>
      <x:c r="I63" s="54"/>
      <x:c r="J63" s="54"/>
      <x:c r="K63"/>
      <x:c r="L63" t="str">
        <x:f>IF(A63="","",IF(J63&lt;&gt;"",0,MAX(0,TODAY()-I63)))</x:f>
      </x:c>
      <x:c r="M63" t="str">
        <x:f>IF(L63&gt;=15,"Relance 2",IF(L63&gt;=1,"Relance 1",IF(K63="À encaisser","Surveiller","")))</x:f>
      </x:c>
      <x:c r="N63"/>
    </x:row>
    <x:row r="64">
      <x:c r="A64" s="54"/>
      <x:c r="B64"/>
      <x:c r="C64"/>
      <x:c r="D64"/>
      <x:c r="E64"/>
      <x:c r="F64" s="56"/>
      <x:c r="G64" s="56" t="str">
        <x:f>IF(F64="","",IF('Paramètres'!$B$7="Oui",F64*'Paramètres'!$F$7,0))</x:f>
      </x:c>
      <x:c r="H64" s="56" t="str">
        <x:f>IF(F64="","",F64+G64)</x:f>
      </x:c>
      <x:c r="I64" s="54"/>
      <x:c r="J64" s="54"/>
      <x:c r="K64"/>
      <x:c r="L64" t="str">
        <x:f>IF(A64="","",IF(J64&lt;&gt;"",0,MAX(0,TODAY()-I64)))</x:f>
      </x:c>
      <x:c r="M64" t="str">
        <x:f>IF(L64&gt;=15,"Relance 2",IF(L64&gt;=1,"Relance 1",IF(K64="À encaisser","Surveiller","")))</x:f>
      </x:c>
      <x:c r="N64"/>
    </x:row>
    <x:row r="65">
      <x:c r="A65" s="54"/>
      <x:c r="B65"/>
      <x:c r="C65"/>
      <x:c r="D65"/>
      <x:c r="E65"/>
      <x:c r="F65" s="56"/>
      <x:c r="G65" s="56" t="str">
        <x:f>IF(F65="","",IF('Paramètres'!$B$7="Oui",F65*'Paramètres'!$F$7,0))</x:f>
      </x:c>
      <x:c r="H65" s="56" t="str">
        <x:f>IF(F65="","",F65+G65)</x:f>
      </x:c>
      <x:c r="I65" s="54"/>
      <x:c r="J65" s="54"/>
      <x:c r="K65"/>
      <x:c r="L65" t="str">
        <x:f>IF(A65="","",IF(J65&lt;&gt;"",0,MAX(0,TODAY()-I65)))</x:f>
      </x:c>
      <x:c r="M65" t="str">
        <x:f>IF(L65&gt;=15,"Relance 2",IF(L65&gt;=1,"Relance 1",IF(K65="À encaisser","Surveiller","")))</x:f>
      </x:c>
      <x:c r="N65"/>
    </x:row>
    <x:row r="66">
      <x:c r="A66" s="54"/>
      <x:c r="B66"/>
      <x:c r="C66"/>
      <x:c r="D66"/>
      <x:c r="E66"/>
      <x:c r="F66" s="56"/>
      <x:c r="G66" s="56" t="str">
        <x:f>IF(F66="","",IF('Paramètres'!$B$7="Oui",F66*'Paramètres'!$F$7,0))</x:f>
      </x:c>
      <x:c r="H66" s="56" t="str">
        <x:f>IF(F66="","",F66+G66)</x:f>
      </x:c>
      <x:c r="I66" s="54"/>
      <x:c r="J66" s="54"/>
      <x:c r="K66"/>
      <x:c r="L66" t="str">
        <x:f>IF(A66="","",IF(J66&lt;&gt;"",0,MAX(0,TODAY()-I66)))</x:f>
      </x:c>
      <x:c r="M66" t="str">
        <x:f>IF(L66&gt;=15,"Relance 2",IF(L66&gt;=1,"Relance 1",IF(K66="À encaisser","Surveiller","")))</x:f>
      </x:c>
      <x:c r="N66"/>
    </x:row>
    <x:row r="67">
      <x:c r="A67" s="54"/>
      <x:c r="B67"/>
      <x:c r="C67"/>
      <x:c r="D67"/>
      <x:c r="E67"/>
      <x:c r="F67" s="56"/>
      <x:c r="G67" s="56" t="str">
        <x:f>IF(F67="","",IF('Paramètres'!$B$7="Oui",F67*'Paramètres'!$F$7,0))</x:f>
      </x:c>
      <x:c r="H67" s="56" t="str">
        <x:f>IF(F67="","",F67+G67)</x:f>
      </x:c>
      <x:c r="I67" s="54"/>
      <x:c r="J67" s="54"/>
      <x:c r="K67"/>
      <x:c r="L67" t="str">
        <x:f>IF(A67="","",IF(J67&lt;&gt;"",0,MAX(0,TODAY()-I67)))</x:f>
      </x:c>
      <x:c r="M67" t="str">
        <x:f>IF(L67&gt;=15,"Relance 2",IF(L67&gt;=1,"Relance 1",IF(K67="À encaisser","Surveiller","")))</x:f>
      </x:c>
      <x:c r="N67"/>
    </x:row>
    <x:row r="68">
      <x:c r="A68" s="54"/>
      <x:c r="B68"/>
      <x:c r="C68"/>
      <x:c r="D68"/>
      <x:c r="E68"/>
      <x:c r="F68" s="56"/>
      <x:c r="G68" s="56" t="str">
        <x:f>IF(F68="","",IF('Paramètres'!$B$7="Oui",F68*'Paramètres'!$F$7,0))</x:f>
      </x:c>
      <x:c r="H68" s="56" t="str">
        <x:f>IF(F68="","",F68+G68)</x:f>
      </x:c>
      <x:c r="I68" s="54"/>
      <x:c r="J68" s="54"/>
      <x:c r="K68"/>
      <x:c r="L68" t="str">
        <x:f>IF(A68="","",IF(J68&lt;&gt;"",0,MAX(0,TODAY()-I68)))</x:f>
      </x:c>
      <x:c r="M68" t="str">
        <x:f>IF(L68&gt;=15,"Relance 2",IF(L68&gt;=1,"Relance 1",IF(K68="À encaisser","Surveiller","")))</x:f>
      </x:c>
      <x:c r="N68"/>
    </x:row>
    <x:row r="69">
      <x:c r="A69" s="54"/>
      <x:c r="B69"/>
      <x:c r="C69"/>
      <x:c r="D69"/>
      <x:c r="E69"/>
      <x:c r="F69" s="56"/>
      <x:c r="G69" s="56" t="str">
        <x:f>IF(F69="","",IF('Paramètres'!$B$7="Oui",F69*'Paramètres'!$F$7,0))</x:f>
      </x:c>
      <x:c r="H69" s="56" t="str">
        <x:f>IF(F69="","",F69+G69)</x:f>
      </x:c>
      <x:c r="I69" s="54"/>
      <x:c r="J69" s="54"/>
      <x:c r="K69"/>
      <x:c r="L69" t="str">
        <x:f>IF(A69="","",IF(J69&lt;&gt;"",0,MAX(0,TODAY()-I69)))</x:f>
      </x:c>
      <x:c r="M69" t="str">
        <x:f>IF(L69&gt;=15,"Relance 2",IF(L69&gt;=1,"Relance 1",IF(K69="À encaisser","Surveiller","")))</x:f>
      </x:c>
      <x:c r="N69"/>
    </x:row>
    <x:row r="70">
      <x:c r="A70" s="54"/>
      <x:c r="B70"/>
      <x:c r="C70"/>
      <x:c r="D70"/>
      <x:c r="E70"/>
      <x:c r="F70" s="56"/>
      <x:c r="G70" s="56" t="str">
        <x:f>IF(F70="","",IF('Paramètres'!$B$7="Oui",F70*'Paramètres'!$F$7,0))</x:f>
      </x:c>
      <x:c r="H70" s="56" t="str">
        <x:f>IF(F70="","",F70+G70)</x:f>
      </x:c>
      <x:c r="I70" s="54"/>
      <x:c r="J70" s="54"/>
      <x:c r="K70"/>
      <x:c r="L70" t="str">
        <x:f>IF(A70="","",IF(J70&lt;&gt;"",0,MAX(0,TODAY()-I70)))</x:f>
      </x:c>
      <x:c r="M70" t="str">
        <x:f>IF(L70&gt;=15,"Relance 2",IF(L70&gt;=1,"Relance 1",IF(K70="À encaisser","Surveiller","")))</x:f>
      </x:c>
      <x:c r="N70"/>
    </x:row>
    <x:row r="71">
      <x:c r="A71" s="54"/>
      <x:c r="B71"/>
      <x:c r="C71"/>
      <x:c r="D71"/>
      <x:c r="E71"/>
      <x:c r="F71" s="56"/>
      <x:c r="G71" s="56" t="str">
        <x:f>IF(F71="","",IF('Paramètres'!$B$7="Oui",F71*'Paramètres'!$F$7,0))</x:f>
      </x:c>
      <x:c r="H71" s="56" t="str">
        <x:f>IF(F71="","",F71+G71)</x:f>
      </x:c>
      <x:c r="I71" s="54"/>
      <x:c r="J71" s="54"/>
      <x:c r="K71"/>
      <x:c r="L71" t="str">
        <x:f>IF(A71="","",IF(J71&lt;&gt;"",0,MAX(0,TODAY()-I71)))</x:f>
      </x:c>
      <x:c r="M71" t="str">
        <x:f>IF(L71&gt;=15,"Relance 2",IF(L71&gt;=1,"Relance 1",IF(K71="À encaisser","Surveiller","")))</x:f>
      </x:c>
      <x:c r="N71"/>
    </x:row>
    <x:row r="72">
      <x:c r="A72" s="54"/>
      <x:c r="B72"/>
      <x:c r="C72"/>
      <x:c r="D72"/>
      <x:c r="E72"/>
      <x:c r="F72" s="56"/>
      <x:c r="G72" s="56" t="str">
        <x:f>IF(F72="","",IF('Paramètres'!$B$7="Oui",F72*'Paramètres'!$F$7,0))</x:f>
      </x:c>
      <x:c r="H72" s="56" t="str">
        <x:f>IF(F72="","",F72+G72)</x:f>
      </x:c>
      <x:c r="I72" s="54"/>
      <x:c r="J72" s="54"/>
      <x:c r="K72"/>
      <x:c r="L72" t="str">
        <x:f>IF(A72="","",IF(J72&lt;&gt;"",0,MAX(0,TODAY()-I72)))</x:f>
      </x:c>
      <x:c r="M72" t="str">
        <x:f>IF(L72&gt;=15,"Relance 2",IF(L72&gt;=1,"Relance 1",IF(K72="À encaisser","Surveiller","")))</x:f>
      </x:c>
      <x:c r="N72"/>
    </x:row>
    <x:row r="73">
      <x:c r="A73" s="54"/>
      <x:c r="B73"/>
      <x:c r="C73"/>
      <x:c r="D73"/>
      <x:c r="E73"/>
      <x:c r="F73" s="56"/>
      <x:c r="G73" s="56" t="str">
        <x:f>IF(F73="","",IF('Paramètres'!$B$7="Oui",F73*'Paramètres'!$F$7,0))</x:f>
      </x:c>
      <x:c r="H73" s="56" t="str">
        <x:f>IF(F73="","",F73+G73)</x:f>
      </x:c>
      <x:c r="I73" s="54"/>
      <x:c r="J73" s="54"/>
      <x:c r="K73"/>
      <x:c r="L73" t="str">
        <x:f>IF(A73="","",IF(J73&lt;&gt;"",0,MAX(0,TODAY()-I73)))</x:f>
      </x:c>
      <x:c r="M73" t="str">
        <x:f>IF(L73&gt;=15,"Relance 2",IF(L73&gt;=1,"Relance 1",IF(K73="À encaisser","Surveiller","")))</x:f>
      </x:c>
      <x:c r="N73"/>
    </x:row>
    <x:row r="74">
      <x:c r="A74" s="54"/>
      <x:c r="B74"/>
      <x:c r="C74"/>
      <x:c r="D74"/>
      <x:c r="E74"/>
      <x:c r="F74" s="56"/>
      <x:c r="G74" s="56" t="str">
        <x:f>IF(F74="","",IF('Paramètres'!$B$7="Oui",F74*'Paramètres'!$F$7,0))</x:f>
      </x:c>
      <x:c r="H74" s="56" t="str">
        <x:f>IF(F74="","",F74+G74)</x:f>
      </x:c>
      <x:c r="I74" s="54"/>
      <x:c r="J74" s="54"/>
      <x:c r="K74"/>
      <x:c r="L74" t="str">
        <x:f>IF(A74="","",IF(J74&lt;&gt;"",0,MAX(0,TODAY()-I74)))</x:f>
      </x:c>
      <x:c r="M74" t="str">
        <x:f>IF(L74&gt;=15,"Relance 2",IF(L74&gt;=1,"Relance 1",IF(K74="À encaisser","Surveiller","")))</x:f>
      </x:c>
      <x:c r="N74"/>
    </x:row>
    <x:row r="75">
      <x:c r="A75" s="54"/>
      <x:c r="B75"/>
      <x:c r="C75"/>
      <x:c r="D75"/>
      <x:c r="E75"/>
      <x:c r="F75" s="56"/>
      <x:c r="G75" s="56" t="str">
        <x:f>IF(F75="","",IF('Paramètres'!$B$7="Oui",F75*'Paramètres'!$F$7,0))</x:f>
      </x:c>
      <x:c r="H75" s="56" t="str">
        <x:f>IF(F75="","",F75+G75)</x:f>
      </x:c>
      <x:c r="I75" s="54"/>
      <x:c r="J75" s="54"/>
      <x:c r="K75"/>
      <x:c r="L75" t="str">
        <x:f>IF(A75="","",IF(J75&lt;&gt;"",0,MAX(0,TODAY()-I75)))</x:f>
      </x:c>
      <x:c r="M75" t="str">
        <x:f>IF(L75&gt;=15,"Relance 2",IF(L75&gt;=1,"Relance 1",IF(K75="À encaisser","Surveiller","")))</x:f>
      </x:c>
      <x:c r="N75"/>
    </x:row>
    <x:row r="76">
      <x:c r="A76" s="54"/>
      <x:c r="B76"/>
      <x:c r="C76"/>
      <x:c r="D76"/>
      <x:c r="E76"/>
      <x:c r="F76" s="56"/>
      <x:c r="G76" s="56" t="str">
        <x:f>IF(F76="","",IF('Paramètres'!$B$7="Oui",F76*'Paramètres'!$F$7,0))</x:f>
      </x:c>
      <x:c r="H76" s="56" t="str">
        <x:f>IF(F76="","",F76+G76)</x:f>
      </x:c>
      <x:c r="I76" s="54"/>
      <x:c r="J76" s="54"/>
      <x:c r="K76"/>
      <x:c r="L76" t="str">
        <x:f>IF(A76="","",IF(J76&lt;&gt;"",0,MAX(0,TODAY()-I76)))</x:f>
      </x:c>
      <x:c r="M76" t="str">
        <x:f>IF(L76&gt;=15,"Relance 2",IF(L76&gt;=1,"Relance 1",IF(K76="À encaisser","Surveiller","")))</x:f>
      </x:c>
      <x:c r="N76"/>
    </x:row>
    <x:row r="77">
      <x:c r="A77" s="54"/>
      <x:c r="B77"/>
      <x:c r="C77"/>
      <x:c r="D77"/>
      <x:c r="E77"/>
      <x:c r="F77" s="56"/>
      <x:c r="G77" s="56" t="str">
        <x:f>IF(F77="","",IF('Paramètres'!$B$7="Oui",F77*'Paramètres'!$F$7,0))</x:f>
      </x:c>
      <x:c r="H77" s="56" t="str">
        <x:f>IF(F77="","",F77+G77)</x:f>
      </x:c>
      <x:c r="I77" s="54"/>
      <x:c r="J77" s="54"/>
      <x:c r="K77"/>
      <x:c r="L77" t="str">
        <x:f>IF(A77="","",IF(J77&lt;&gt;"",0,MAX(0,TODAY()-I77)))</x:f>
      </x:c>
      <x:c r="M77" t="str">
        <x:f>IF(L77&gt;=15,"Relance 2",IF(L77&gt;=1,"Relance 1",IF(K77="À encaisser","Surveiller","")))</x:f>
      </x:c>
      <x:c r="N77"/>
    </x:row>
    <x:row r="78">
      <x:c r="A78" s="54"/>
      <x:c r="B78"/>
      <x:c r="C78"/>
      <x:c r="D78"/>
      <x:c r="E78"/>
      <x:c r="F78" s="56"/>
      <x:c r="G78" s="56" t="str">
        <x:f>IF(F78="","",IF('Paramètres'!$B$7="Oui",F78*'Paramètres'!$F$7,0))</x:f>
      </x:c>
      <x:c r="H78" s="56" t="str">
        <x:f>IF(F78="","",F78+G78)</x:f>
      </x:c>
      <x:c r="I78" s="54"/>
      <x:c r="J78" s="54"/>
      <x:c r="K78"/>
      <x:c r="L78" t="str">
        <x:f>IF(A78="","",IF(J78&lt;&gt;"",0,MAX(0,TODAY()-I78)))</x:f>
      </x:c>
      <x:c r="M78" t="str">
        <x:f>IF(L78&gt;=15,"Relance 2",IF(L78&gt;=1,"Relance 1",IF(K78="À encaisser","Surveiller","")))</x:f>
      </x:c>
      <x:c r="N78"/>
    </x:row>
    <x:row r="79">
      <x:c r="A79" s="54"/>
      <x:c r="B79"/>
      <x:c r="C79"/>
      <x:c r="D79"/>
      <x:c r="E79"/>
      <x:c r="F79" s="56"/>
      <x:c r="G79" s="56" t="str">
        <x:f>IF(F79="","",IF('Paramètres'!$B$7="Oui",F79*'Paramètres'!$F$7,0))</x:f>
      </x:c>
      <x:c r="H79" s="56" t="str">
        <x:f>IF(F79="","",F79+G79)</x:f>
      </x:c>
      <x:c r="I79" s="54"/>
      <x:c r="J79" s="54"/>
      <x:c r="K79"/>
      <x:c r="L79" t="str">
        <x:f>IF(A79="","",IF(J79&lt;&gt;"",0,MAX(0,TODAY()-I79)))</x:f>
      </x:c>
      <x:c r="M79" t="str">
        <x:f>IF(L79&gt;=15,"Relance 2",IF(L79&gt;=1,"Relance 1",IF(K79="À encaisser","Surveiller","")))</x:f>
      </x:c>
      <x:c r="N79"/>
    </x:row>
    <x:row r="80">
      <x:c r="A80" s="54"/>
      <x:c r="B80"/>
      <x:c r="C80"/>
      <x:c r="D80"/>
      <x:c r="E80"/>
      <x:c r="F80" s="56"/>
      <x:c r="G80" s="56" t="str">
        <x:f>IF(F80="","",IF('Paramètres'!$B$7="Oui",F80*'Paramètres'!$F$7,0))</x:f>
      </x:c>
      <x:c r="H80" s="56" t="str">
        <x:f>IF(F80="","",F80+G80)</x:f>
      </x:c>
      <x:c r="I80" s="54"/>
      <x:c r="J80" s="54"/>
      <x:c r="K80"/>
      <x:c r="L80" t="str">
        <x:f>IF(A80="","",IF(J80&lt;&gt;"",0,MAX(0,TODAY()-I80)))</x:f>
      </x:c>
      <x:c r="M80" t="str">
        <x:f>IF(L80&gt;=15,"Relance 2",IF(L80&gt;=1,"Relance 1",IF(K80="À encaisser","Surveiller","")))</x:f>
      </x:c>
      <x:c r="N80"/>
    </x:row>
    <x:row r="81">
      <x:c r="A81" s="54"/>
      <x:c r="B81"/>
      <x:c r="C81"/>
      <x:c r="D81"/>
      <x:c r="E81"/>
      <x:c r="F81" s="56"/>
      <x:c r="G81" s="56" t="str">
        <x:f>IF(F81="","",IF('Paramètres'!$B$7="Oui",F81*'Paramètres'!$F$7,0))</x:f>
      </x:c>
      <x:c r="H81" s="56" t="str">
        <x:f>IF(F81="","",F81+G81)</x:f>
      </x:c>
      <x:c r="I81" s="54"/>
      <x:c r="J81" s="54"/>
      <x:c r="K81"/>
      <x:c r="L81" t="str">
        <x:f>IF(A81="","",IF(J81&lt;&gt;"",0,MAX(0,TODAY()-I81)))</x:f>
      </x:c>
      <x:c r="M81" t="str">
        <x:f>IF(L81&gt;=15,"Relance 2",IF(L81&gt;=1,"Relance 1",IF(K81="À encaisser","Surveiller","")))</x:f>
      </x:c>
      <x:c r="N81"/>
    </x:row>
    <x:row r="82">
      <x:c r="A82" s="54"/>
      <x:c r="B82"/>
      <x:c r="C82"/>
      <x:c r="D82"/>
      <x:c r="E82"/>
      <x:c r="F82" s="56"/>
      <x:c r="G82" s="56" t="str">
        <x:f>IF(F82="","",IF('Paramètres'!$B$7="Oui",F82*'Paramètres'!$F$7,0))</x:f>
      </x:c>
      <x:c r="H82" s="56" t="str">
        <x:f>IF(F82="","",F82+G82)</x:f>
      </x:c>
      <x:c r="I82" s="54"/>
      <x:c r="J82" s="54"/>
      <x:c r="K82"/>
      <x:c r="L82" t="str">
        <x:f>IF(A82="","",IF(J82&lt;&gt;"",0,MAX(0,TODAY()-I82)))</x:f>
      </x:c>
      <x:c r="M82" t="str">
        <x:f>IF(L82&gt;=15,"Relance 2",IF(L82&gt;=1,"Relance 1",IF(K82="À encaisser","Surveiller","")))</x:f>
      </x:c>
      <x:c r="N82"/>
    </x:row>
    <x:row r="83">
      <x:c r="A83" s="54"/>
      <x:c r="B83"/>
      <x:c r="C83"/>
      <x:c r="D83"/>
      <x:c r="E83"/>
      <x:c r="F83" s="56"/>
      <x:c r="G83" s="56" t="str">
        <x:f>IF(F83="","",IF('Paramètres'!$B$7="Oui",F83*'Paramètres'!$F$7,0))</x:f>
      </x:c>
      <x:c r="H83" s="56" t="str">
        <x:f>IF(F83="","",F83+G83)</x:f>
      </x:c>
      <x:c r="I83" s="54"/>
      <x:c r="J83" s="54"/>
      <x:c r="K83"/>
      <x:c r="L83" t="str">
        <x:f>IF(A83="","",IF(J83&lt;&gt;"",0,MAX(0,TODAY()-I83)))</x:f>
      </x:c>
      <x:c r="M83" t="str">
        <x:f>IF(L83&gt;=15,"Relance 2",IF(L83&gt;=1,"Relance 1",IF(K83="À encaisser","Surveiller","")))</x:f>
      </x:c>
      <x:c r="N83"/>
    </x:row>
    <x:row r="84">
      <x:c r="A84" s="54"/>
      <x:c r="B84"/>
      <x:c r="C84"/>
      <x:c r="D84"/>
      <x:c r="E84"/>
      <x:c r="F84" s="56"/>
      <x:c r="G84" s="56" t="str">
        <x:f>IF(F84="","",IF('Paramètres'!$B$7="Oui",F84*'Paramètres'!$F$7,0))</x:f>
      </x:c>
      <x:c r="H84" s="56" t="str">
        <x:f>IF(F84="","",F84+G84)</x:f>
      </x:c>
      <x:c r="I84" s="54"/>
      <x:c r="J84" s="54"/>
      <x:c r="K84"/>
      <x:c r="L84" t="str">
        <x:f>IF(A84="","",IF(J84&lt;&gt;"",0,MAX(0,TODAY()-I84)))</x:f>
      </x:c>
      <x:c r="M84" t="str">
        <x:f>IF(L84&gt;=15,"Relance 2",IF(L84&gt;=1,"Relance 1",IF(K84="À encaisser","Surveiller","")))</x:f>
      </x:c>
      <x:c r="N84"/>
    </x:row>
    <x:row r="85">
      <x:c r="A85" s="54"/>
      <x:c r="B85"/>
      <x:c r="C85"/>
      <x:c r="D85"/>
      <x:c r="E85"/>
      <x:c r="F85" s="56"/>
      <x:c r="G85" s="56" t="str">
        <x:f>IF(F85="","",IF('Paramètres'!$B$7="Oui",F85*'Paramètres'!$F$7,0))</x:f>
      </x:c>
      <x:c r="H85" s="56" t="str">
        <x:f>IF(F85="","",F85+G85)</x:f>
      </x:c>
      <x:c r="I85" s="54"/>
      <x:c r="J85" s="54"/>
      <x:c r="K85"/>
      <x:c r="L85" t="str">
        <x:f>IF(A85="","",IF(J85&lt;&gt;"",0,MAX(0,TODAY()-I85)))</x:f>
      </x:c>
      <x:c r="M85" t="str">
        <x:f>IF(L85&gt;=15,"Relance 2",IF(L85&gt;=1,"Relance 1",IF(K85="À encaisser","Surveiller","")))</x:f>
      </x:c>
      <x:c r="N85"/>
    </x:row>
    <x:row r="86">
      <x:c r="A86" s="54"/>
      <x:c r="B86"/>
      <x:c r="C86"/>
      <x:c r="D86"/>
      <x:c r="E86"/>
      <x:c r="F86" s="56"/>
      <x:c r="G86" s="56" t="str">
        <x:f>IF(F86="","",IF('Paramètres'!$B$7="Oui",F86*'Paramètres'!$F$7,0))</x:f>
      </x:c>
      <x:c r="H86" s="56" t="str">
        <x:f>IF(F86="","",F86+G86)</x:f>
      </x:c>
      <x:c r="I86" s="54"/>
      <x:c r="J86" s="54"/>
      <x:c r="K86"/>
      <x:c r="L86" t="str">
        <x:f>IF(A86="","",IF(J86&lt;&gt;"",0,MAX(0,TODAY()-I86)))</x:f>
      </x:c>
      <x:c r="M86" t="str">
        <x:f>IF(L86&gt;=15,"Relance 2",IF(L86&gt;=1,"Relance 1",IF(K86="À encaisser","Surveiller","")))</x:f>
      </x:c>
      <x:c r="N86"/>
    </x:row>
    <x:row r="87">
      <x:c r="A87" s="54"/>
      <x:c r="B87"/>
      <x:c r="C87"/>
      <x:c r="D87"/>
      <x:c r="E87"/>
      <x:c r="F87" s="56"/>
      <x:c r="G87" s="56" t="str">
        <x:f>IF(F87="","",IF('Paramètres'!$B$7="Oui",F87*'Paramètres'!$F$7,0))</x:f>
      </x:c>
      <x:c r="H87" s="56" t="str">
        <x:f>IF(F87="","",F87+G87)</x:f>
      </x:c>
      <x:c r="I87" s="54"/>
      <x:c r="J87" s="54"/>
      <x:c r="K87"/>
      <x:c r="L87" t="str">
        <x:f>IF(A87="","",IF(J87&lt;&gt;"",0,MAX(0,TODAY()-I87)))</x:f>
      </x:c>
      <x:c r="M87" t="str">
        <x:f>IF(L87&gt;=15,"Relance 2",IF(L87&gt;=1,"Relance 1",IF(K87="À encaisser","Surveiller","")))</x:f>
      </x:c>
      <x:c r="N87"/>
    </x:row>
    <x:row r="88">
      <x:c r="A88" s="54"/>
      <x:c r="B88"/>
      <x:c r="C88"/>
      <x:c r="D88"/>
      <x:c r="E88"/>
      <x:c r="F88" s="56"/>
      <x:c r="G88" s="56" t="str">
        <x:f>IF(F88="","",IF('Paramètres'!$B$7="Oui",F88*'Paramètres'!$F$7,0))</x:f>
      </x:c>
      <x:c r="H88" s="56" t="str">
        <x:f>IF(F88="","",F88+G88)</x:f>
      </x:c>
      <x:c r="I88" s="54"/>
      <x:c r="J88" s="54"/>
      <x:c r="K88"/>
      <x:c r="L88" t="str">
        <x:f>IF(A88="","",IF(J88&lt;&gt;"",0,MAX(0,TODAY()-I88)))</x:f>
      </x:c>
      <x:c r="M88" t="str">
        <x:f>IF(L88&gt;=15,"Relance 2",IF(L88&gt;=1,"Relance 1",IF(K88="À encaisser","Surveiller","")))</x:f>
      </x:c>
      <x:c r="N88"/>
    </x:row>
    <x:row r="89">
      <x:c r="A89" s="54"/>
      <x:c r="B89"/>
      <x:c r="C89"/>
      <x:c r="D89"/>
      <x:c r="E89"/>
      <x:c r="F89" s="56"/>
      <x:c r="G89" s="56" t="str">
        <x:f>IF(F89="","",IF('Paramètres'!$B$7="Oui",F89*'Paramètres'!$F$7,0))</x:f>
      </x:c>
      <x:c r="H89" s="56" t="str">
        <x:f>IF(F89="","",F89+G89)</x:f>
      </x:c>
      <x:c r="I89" s="54"/>
      <x:c r="J89" s="54"/>
      <x:c r="K89"/>
      <x:c r="L89" t="str">
        <x:f>IF(A89="","",IF(J89&lt;&gt;"",0,MAX(0,TODAY()-I89)))</x:f>
      </x:c>
      <x:c r="M89" t="str">
        <x:f>IF(L89&gt;=15,"Relance 2",IF(L89&gt;=1,"Relance 1",IF(K89="À encaisser","Surveiller","")))</x:f>
      </x:c>
      <x:c r="N89"/>
    </x:row>
    <x:row r="90">
      <x:c r="A90" s="54"/>
      <x:c r="B90"/>
      <x:c r="C90"/>
      <x:c r="D90"/>
      <x:c r="E90"/>
      <x:c r="F90" s="56"/>
      <x:c r="G90" s="56" t="str">
        <x:f>IF(F90="","",IF('Paramètres'!$B$7="Oui",F90*'Paramètres'!$F$7,0))</x:f>
      </x:c>
      <x:c r="H90" s="56" t="str">
        <x:f>IF(F90="","",F90+G90)</x:f>
      </x:c>
      <x:c r="I90" s="54"/>
      <x:c r="J90" s="54"/>
      <x:c r="K90"/>
      <x:c r="L90" t="str">
        <x:f>IF(A90="","",IF(J90&lt;&gt;"",0,MAX(0,TODAY()-I90)))</x:f>
      </x:c>
      <x:c r="M90" t="str">
        <x:f>IF(L90&gt;=15,"Relance 2",IF(L90&gt;=1,"Relance 1",IF(K90="À encaisser","Surveiller","")))</x:f>
      </x:c>
      <x:c r="N90"/>
    </x:row>
    <x:row r="91">
      <x:c r="A91" s="54"/>
      <x:c r="B91"/>
      <x:c r="C91"/>
      <x:c r="D91"/>
      <x:c r="E91"/>
      <x:c r="F91" s="56"/>
      <x:c r="G91" s="56" t="str">
        <x:f>IF(F91="","",IF('Paramètres'!$B$7="Oui",F91*'Paramètres'!$F$7,0))</x:f>
      </x:c>
      <x:c r="H91" s="56" t="str">
        <x:f>IF(F91="","",F91+G91)</x:f>
      </x:c>
      <x:c r="I91" s="54"/>
      <x:c r="J91" s="54"/>
      <x:c r="K91"/>
      <x:c r="L91" t="str">
        <x:f>IF(A91="","",IF(J91&lt;&gt;"",0,MAX(0,TODAY()-I91)))</x:f>
      </x:c>
      <x:c r="M91" t="str">
        <x:f>IF(L91&gt;=15,"Relance 2",IF(L91&gt;=1,"Relance 1",IF(K91="À encaisser","Surveiller","")))</x:f>
      </x:c>
      <x:c r="N91"/>
    </x:row>
    <x:row r="92">
      <x:c r="A92" s="54"/>
      <x:c r="B92"/>
      <x:c r="C92"/>
      <x:c r="D92"/>
      <x:c r="E92"/>
      <x:c r="F92" s="56"/>
      <x:c r="G92" s="56" t="str">
        <x:f>IF(F92="","",IF('Paramètres'!$B$7="Oui",F92*'Paramètres'!$F$7,0))</x:f>
      </x:c>
      <x:c r="H92" s="56" t="str">
        <x:f>IF(F92="","",F92+G92)</x:f>
      </x:c>
      <x:c r="I92" s="54"/>
      <x:c r="J92" s="54"/>
      <x:c r="K92"/>
      <x:c r="L92" t="str">
        <x:f>IF(A92="","",IF(J92&lt;&gt;"",0,MAX(0,TODAY()-I92)))</x:f>
      </x:c>
      <x:c r="M92" t="str">
        <x:f>IF(L92&gt;=15,"Relance 2",IF(L92&gt;=1,"Relance 1",IF(K92="À encaisser","Surveiller","")))</x:f>
      </x:c>
      <x:c r="N92"/>
    </x:row>
    <x:row r="93">
      <x:c r="A93" s="54"/>
      <x:c r="B93"/>
      <x:c r="C93"/>
      <x:c r="D93"/>
      <x:c r="E93"/>
      <x:c r="F93" s="56"/>
      <x:c r="G93" s="56" t="str">
        <x:f>IF(F93="","",IF('Paramètres'!$B$7="Oui",F93*'Paramètres'!$F$7,0))</x:f>
      </x:c>
      <x:c r="H93" s="56" t="str">
        <x:f>IF(F93="","",F93+G93)</x:f>
      </x:c>
      <x:c r="I93" s="54"/>
      <x:c r="J93" s="54"/>
      <x:c r="K93"/>
      <x:c r="L93" t="str">
        <x:f>IF(A93="","",IF(J93&lt;&gt;"",0,MAX(0,TODAY()-I93)))</x:f>
      </x:c>
      <x:c r="M93" t="str">
        <x:f>IF(L93&gt;=15,"Relance 2",IF(L93&gt;=1,"Relance 1",IF(K93="À encaisser","Surveiller","")))</x:f>
      </x:c>
      <x:c r="N93"/>
    </x:row>
    <x:row r="94">
      <x:c r="A94" s="54"/>
      <x:c r="B94"/>
      <x:c r="C94"/>
      <x:c r="D94"/>
      <x:c r="E94"/>
      <x:c r="F94" s="56"/>
      <x:c r="G94" s="56" t="str">
        <x:f>IF(F94="","",IF('Paramètres'!$B$7="Oui",F94*'Paramètres'!$F$7,0))</x:f>
      </x:c>
      <x:c r="H94" s="56" t="str">
        <x:f>IF(F94="","",F94+G94)</x:f>
      </x:c>
      <x:c r="I94" s="54"/>
      <x:c r="J94" s="54"/>
      <x:c r="K94"/>
      <x:c r="L94" t="str">
        <x:f>IF(A94="","",IF(J94&lt;&gt;"",0,MAX(0,TODAY()-I94)))</x:f>
      </x:c>
      <x:c r="M94" t="str">
        <x:f>IF(L94&gt;=15,"Relance 2",IF(L94&gt;=1,"Relance 1",IF(K94="À encaisser","Surveiller","")))</x:f>
      </x:c>
      <x:c r="N94"/>
    </x:row>
    <x:row r="95">
      <x:c r="A95" s="54"/>
      <x:c r="B95"/>
      <x:c r="C95"/>
      <x:c r="D95"/>
      <x:c r="E95"/>
      <x:c r="F95" s="56"/>
      <x:c r="G95" s="56" t="str">
        <x:f>IF(F95="","",IF('Paramètres'!$B$7="Oui",F95*'Paramètres'!$F$7,0))</x:f>
      </x:c>
      <x:c r="H95" s="56" t="str">
        <x:f>IF(F95="","",F95+G95)</x:f>
      </x:c>
      <x:c r="I95" s="54"/>
      <x:c r="J95" s="54"/>
      <x:c r="K95"/>
      <x:c r="L95" t="str">
        <x:f>IF(A95="","",IF(J95&lt;&gt;"",0,MAX(0,TODAY()-I95)))</x:f>
      </x:c>
      <x:c r="M95" t="str">
        <x:f>IF(L95&gt;=15,"Relance 2",IF(L95&gt;=1,"Relance 1",IF(K95="À encaisser","Surveiller","")))</x:f>
      </x:c>
      <x:c r="N95"/>
    </x:row>
    <x:row r="96">
      <x:c r="A96" s="54"/>
      <x:c r="B96"/>
      <x:c r="C96"/>
      <x:c r="D96"/>
      <x:c r="E96"/>
      <x:c r="F96" s="56"/>
      <x:c r="G96" s="56" t="str">
        <x:f>IF(F96="","",IF('Paramètres'!$B$7="Oui",F96*'Paramètres'!$F$7,0))</x:f>
      </x:c>
      <x:c r="H96" s="56" t="str">
        <x:f>IF(F96="","",F96+G96)</x:f>
      </x:c>
      <x:c r="I96" s="54"/>
      <x:c r="J96" s="54"/>
      <x:c r="K96"/>
      <x:c r="L96" t="str">
        <x:f>IF(A96="","",IF(J96&lt;&gt;"",0,MAX(0,TODAY()-I96)))</x:f>
      </x:c>
      <x:c r="M96" t="str">
        <x:f>IF(L96&gt;=15,"Relance 2",IF(L96&gt;=1,"Relance 1",IF(K96="À encaisser","Surveiller","")))</x:f>
      </x:c>
      <x:c r="N96"/>
    </x:row>
    <x:row r="97">
      <x:c r="A97" s="54"/>
      <x:c r="B97"/>
      <x:c r="C97"/>
      <x:c r="D97"/>
      <x:c r="E97"/>
      <x:c r="F97" s="56"/>
      <x:c r="G97" s="56" t="str">
        <x:f>IF(F97="","",IF('Paramètres'!$B$7="Oui",F97*'Paramètres'!$F$7,0))</x:f>
      </x:c>
      <x:c r="H97" s="56" t="str">
        <x:f>IF(F97="","",F97+G97)</x:f>
      </x:c>
      <x:c r="I97" s="54"/>
      <x:c r="J97" s="54"/>
      <x:c r="K97"/>
      <x:c r="L97" t="str">
        <x:f>IF(A97="","",IF(J97&lt;&gt;"",0,MAX(0,TODAY()-I97)))</x:f>
      </x:c>
      <x:c r="M97" t="str">
        <x:f>IF(L97&gt;=15,"Relance 2",IF(L97&gt;=1,"Relance 1",IF(K97="À encaisser","Surveiller","")))</x:f>
      </x:c>
      <x:c r="N97"/>
    </x:row>
    <x:row r="98">
      <x:c r="A98" s="54"/>
      <x:c r="B98"/>
      <x:c r="C98"/>
      <x:c r="D98"/>
      <x:c r="E98"/>
      <x:c r="F98" s="56"/>
      <x:c r="G98" s="56" t="str">
        <x:f>IF(F98="","",IF('Paramètres'!$B$7="Oui",F98*'Paramètres'!$F$7,0))</x:f>
      </x:c>
      <x:c r="H98" s="56" t="str">
        <x:f>IF(F98="","",F98+G98)</x:f>
      </x:c>
      <x:c r="I98" s="54"/>
      <x:c r="J98" s="54"/>
      <x:c r="K98"/>
      <x:c r="L98" t="str">
        <x:f>IF(A98="","",IF(J98&lt;&gt;"",0,MAX(0,TODAY()-I98)))</x:f>
      </x:c>
      <x:c r="M98" t="str">
        <x:f>IF(L98&gt;=15,"Relance 2",IF(L98&gt;=1,"Relance 1",IF(K98="À encaisser","Surveiller","")))</x:f>
      </x:c>
      <x:c r="N98"/>
    </x:row>
    <x:row r="99">
      <x:c r="A99" s="54"/>
      <x:c r="B99"/>
      <x:c r="C99"/>
      <x:c r="D99"/>
      <x:c r="E99"/>
      <x:c r="F99" s="56"/>
      <x:c r="G99" s="56" t="str">
        <x:f>IF(F99="","",IF('Paramètres'!$B$7="Oui",F99*'Paramètres'!$F$7,0))</x:f>
      </x:c>
      <x:c r="H99" s="56" t="str">
        <x:f>IF(F99="","",F99+G99)</x:f>
      </x:c>
      <x:c r="I99" s="54"/>
      <x:c r="J99" s="54"/>
      <x:c r="K99"/>
      <x:c r="L99" t="str">
        <x:f>IF(A99="","",IF(J99&lt;&gt;"",0,MAX(0,TODAY()-I99)))</x:f>
      </x:c>
      <x:c r="M99" t="str">
        <x:f>IF(L99&gt;=15,"Relance 2",IF(L99&gt;=1,"Relance 1",IF(K99="À encaisser","Surveiller","")))</x:f>
      </x:c>
      <x:c r="N99"/>
    </x:row>
    <x:row r="100">
      <x:c r="A100" s="54"/>
      <x:c r="B100"/>
      <x:c r="C100"/>
      <x:c r="D100"/>
      <x:c r="E100"/>
      <x:c r="F100" s="56"/>
      <x:c r="G100" s="56" t="str">
        <x:f>IF(F100="","",IF('Paramètres'!$B$7="Oui",F100*'Paramètres'!$F$7,0))</x:f>
      </x:c>
      <x:c r="H100" s="56" t="str">
        <x:f>IF(F100="","",F100+G100)</x:f>
      </x:c>
      <x:c r="I100" s="54"/>
      <x:c r="J100" s="54"/>
      <x:c r="K100"/>
      <x:c r="L100" t="str">
        <x:f>IF(A100="","",IF(J100&lt;&gt;"",0,MAX(0,TODAY()-I100)))</x:f>
      </x:c>
      <x:c r="M100" t="str">
        <x:f>IF(L100&gt;=15,"Relance 2",IF(L100&gt;=1,"Relance 1",IF(K100="À encaisser","Surveiller","")))</x:f>
      </x:c>
      <x:c r="N100"/>
    </x:row>
    <x:row r="101">
      <x:c r="A101" s="54"/>
      <x:c r="B101"/>
      <x:c r="C101"/>
      <x:c r="D101"/>
      <x:c r="E101"/>
      <x:c r="F101" s="56"/>
      <x:c r="G101" s="56" t="str">
        <x:f>IF(F101="","",IF('Paramètres'!$B$7="Oui",F101*'Paramètres'!$F$7,0))</x:f>
      </x:c>
      <x:c r="H101" s="56" t="str">
        <x:f>IF(F101="","",F101+G101)</x:f>
      </x:c>
      <x:c r="I101" s="54"/>
      <x:c r="J101" s="54"/>
      <x:c r="K101"/>
      <x:c r="L101" t="str">
        <x:f>IF(A101="","",IF(J101&lt;&gt;"",0,MAX(0,TODAY()-I101)))</x:f>
      </x:c>
      <x:c r="M101" t="str">
        <x:f>IF(L101&gt;=15,"Relance 2",IF(L101&gt;=1,"Relance 1",IF(K101="À encaisser","Surveiller","")))</x:f>
      </x:c>
      <x:c r="N101"/>
    </x:row>
    <x:row r="102">
      <x:c r="A102" s="54"/>
      <x:c r="B102"/>
      <x:c r="C102"/>
      <x:c r="D102"/>
      <x:c r="E102"/>
      <x:c r="F102" s="56"/>
      <x:c r="G102" s="56" t="str">
        <x:f>IF(F102="","",IF('Paramètres'!$B$7="Oui",F102*'Paramètres'!$F$7,0))</x:f>
      </x:c>
      <x:c r="H102" s="56" t="str">
        <x:f>IF(F102="","",F102+G102)</x:f>
      </x:c>
      <x:c r="I102" s="54"/>
      <x:c r="J102" s="54"/>
      <x:c r="K102"/>
      <x:c r="L102" t="str">
        <x:f>IF(A102="","",IF(J102&lt;&gt;"",0,MAX(0,TODAY()-I102)))</x:f>
      </x:c>
      <x:c r="M102" t="str">
        <x:f>IF(L102&gt;=15,"Relance 2",IF(L102&gt;=1,"Relance 1",IF(K102="À encaisser","Surveiller","")))</x:f>
      </x:c>
      <x:c r="N102"/>
    </x:row>
    <x:row r="103">
      <x:c r="A103" s="54"/>
      <x:c r="B103"/>
      <x:c r="C103"/>
      <x:c r="D103"/>
      <x:c r="E103"/>
      <x:c r="F103" s="56"/>
      <x:c r="G103" s="56" t="str">
        <x:f>IF(F103="","",IF('Paramètres'!$B$7="Oui",F103*'Paramètres'!$F$7,0))</x:f>
      </x:c>
      <x:c r="H103" s="56" t="str">
        <x:f>IF(F103="","",F103+G103)</x:f>
      </x:c>
      <x:c r="I103" s="54"/>
      <x:c r="J103" s="54"/>
      <x:c r="K103"/>
      <x:c r="L103" t="str">
        <x:f>IF(A103="","",IF(J103&lt;&gt;"",0,MAX(0,TODAY()-I103)))</x:f>
      </x:c>
      <x:c r="M103" t="str">
        <x:f>IF(L103&gt;=15,"Relance 2",IF(L103&gt;=1,"Relance 1",IF(K103="À encaisser","Surveiller","")))</x:f>
      </x:c>
      <x:c r="N103"/>
    </x:row>
    <x:row r="104">
      <x:c r="A104" s="54"/>
      <x:c r="B104"/>
      <x:c r="C104"/>
      <x:c r="D104"/>
      <x:c r="E104"/>
      <x:c r="F104" s="56"/>
      <x:c r="G104" s="56" t="str">
        <x:f>IF(F104="","",IF('Paramètres'!$B$7="Oui",F104*'Paramètres'!$F$7,0))</x:f>
      </x:c>
      <x:c r="H104" s="56" t="str">
        <x:f>IF(F104="","",F104+G104)</x:f>
      </x:c>
      <x:c r="I104" s="54"/>
      <x:c r="J104" s="54"/>
      <x:c r="K104"/>
      <x:c r="L104" t="str">
        <x:f>IF(A104="","",IF(J104&lt;&gt;"",0,MAX(0,TODAY()-I104)))</x:f>
      </x:c>
      <x:c r="M104" t="str">
        <x:f>IF(L104&gt;=15,"Relance 2",IF(L104&gt;=1,"Relance 1",IF(K104="À encaisser","Surveiller","")))</x:f>
      </x:c>
      <x:c r="N104"/>
    </x:row>
    <x:row r="105">
      <x:c r="A105" s="54"/>
      <x:c r="B105"/>
      <x:c r="C105"/>
      <x:c r="D105"/>
      <x:c r="E105"/>
      <x:c r="F105" s="56"/>
      <x:c r="G105" s="56" t="str">
        <x:f>IF(F105="","",IF('Paramètres'!$B$7="Oui",F105*'Paramètres'!$F$7,0))</x:f>
      </x:c>
      <x:c r="H105" s="56" t="str">
        <x:f>IF(F105="","",F105+G105)</x:f>
      </x:c>
      <x:c r="I105" s="54"/>
      <x:c r="J105" s="54"/>
      <x:c r="K105"/>
      <x:c r="L105" t="str">
        <x:f>IF(A105="","",IF(J105&lt;&gt;"",0,MAX(0,TODAY()-I105)))</x:f>
      </x:c>
      <x:c r="M105" t="str">
        <x:f>IF(L105&gt;=15,"Relance 2",IF(L105&gt;=1,"Relance 1",IF(K105="À encaisser","Surveiller","")))</x:f>
      </x:c>
      <x:c r="N105"/>
    </x:row>
    <x:row r="106">
      <x:c r="A106" s="54"/>
      <x:c r="B106"/>
      <x:c r="C106"/>
      <x:c r="D106"/>
      <x:c r="E106"/>
      <x:c r="F106" s="56"/>
      <x:c r="G106" s="56" t="str">
        <x:f>IF(F106="","",IF('Paramètres'!$B$7="Oui",F106*'Paramètres'!$F$7,0))</x:f>
      </x:c>
      <x:c r="H106" s="56" t="str">
        <x:f>IF(F106="","",F106+G106)</x:f>
      </x:c>
      <x:c r="I106" s="54"/>
      <x:c r="J106" s="54"/>
      <x:c r="K106"/>
      <x:c r="L106" t="str">
        <x:f>IF(A106="","",IF(J106&lt;&gt;"",0,MAX(0,TODAY()-I106)))</x:f>
      </x:c>
      <x:c r="M106" t="str">
        <x:f>IF(L106&gt;=15,"Relance 2",IF(L106&gt;=1,"Relance 1",IF(K106="À encaisser","Surveiller","")))</x:f>
      </x:c>
      <x:c r="N106"/>
    </x:row>
    <x:row r="107">
      <x:c r="A107" s="54"/>
      <x:c r="B107"/>
      <x:c r="C107"/>
      <x:c r="D107"/>
      <x:c r="E107"/>
      <x:c r="F107" s="56"/>
      <x:c r="G107" s="56" t="str">
        <x:f>IF(F107="","",IF('Paramètres'!$B$7="Oui",F107*'Paramètres'!$F$7,0))</x:f>
      </x:c>
      <x:c r="H107" s="56" t="str">
        <x:f>IF(F107="","",F107+G107)</x:f>
      </x:c>
      <x:c r="I107" s="54"/>
      <x:c r="J107" s="54"/>
      <x:c r="K107"/>
      <x:c r="L107" t="str">
        <x:f>IF(A107="","",IF(J107&lt;&gt;"",0,MAX(0,TODAY()-I107)))</x:f>
      </x:c>
      <x:c r="M107" t="str">
        <x:f>IF(L107&gt;=15,"Relance 2",IF(L107&gt;=1,"Relance 1",IF(K107="À encaisser","Surveiller","")))</x:f>
      </x:c>
      <x:c r="N107"/>
    </x:row>
    <x:row r="108">
      <x:c r="A108" s="54"/>
      <x:c r="B108"/>
      <x:c r="C108"/>
      <x:c r="D108"/>
      <x:c r="E108"/>
      <x:c r="F108" s="56"/>
      <x:c r="G108" s="56" t="str">
        <x:f>IF(F108="","",IF('Paramètres'!$B$7="Oui",F108*'Paramètres'!$F$7,0))</x:f>
      </x:c>
      <x:c r="H108" s="56" t="str">
        <x:f>IF(F108="","",F108+G108)</x:f>
      </x:c>
      <x:c r="I108" s="54"/>
      <x:c r="J108" s="54"/>
      <x:c r="K108"/>
      <x:c r="L108" t="str">
        <x:f>IF(A108="","",IF(J108&lt;&gt;"",0,MAX(0,TODAY()-I108)))</x:f>
      </x:c>
      <x:c r="M108" t="str">
        <x:f>IF(L108&gt;=15,"Relance 2",IF(L108&gt;=1,"Relance 1",IF(K108="À encaisser","Surveiller","")))</x:f>
      </x:c>
      <x:c r="N108"/>
    </x:row>
    <x:row r="109">
      <x:c r="A109" s="54"/>
      <x:c r="B109"/>
      <x:c r="C109"/>
      <x:c r="D109"/>
      <x:c r="E109"/>
      <x:c r="F109" s="56"/>
      <x:c r="G109" s="56" t="str">
        <x:f>IF(F109="","",IF('Paramètres'!$B$7="Oui",F109*'Paramètres'!$F$7,0))</x:f>
      </x:c>
      <x:c r="H109" s="56" t="str">
        <x:f>IF(F109="","",F109+G109)</x:f>
      </x:c>
      <x:c r="I109" s="54"/>
      <x:c r="J109" s="54"/>
      <x:c r="K109"/>
      <x:c r="L109" t="str">
        <x:f>IF(A109="","",IF(J109&lt;&gt;"",0,MAX(0,TODAY()-I109)))</x:f>
      </x:c>
      <x:c r="M109" t="str">
        <x:f>IF(L109&gt;=15,"Relance 2",IF(L109&gt;=1,"Relance 1",IF(K109="À encaisser","Surveiller","")))</x:f>
      </x:c>
      <x:c r="N109"/>
    </x:row>
    <x:row r="110">
      <x:c r="A110" s="54"/>
      <x:c r="B110"/>
      <x:c r="C110"/>
      <x:c r="D110"/>
      <x:c r="E110"/>
      <x:c r="F110" s="56"/>
      <x:c r="G110" s="56" t="str">
        <x:f>IF(F110="","",IF('Paramètres'!$B$7="Oui",F110*'Paramètres'!$F$7,0))</x:f>
      </x:c>
      <x:c r="H110" s="56" t="str">
        <x:f>IF(F110="","",F110+G110)</x:f>
      </x:c>
      <x:c r="I110" s="54"/>
      <x:c r="J110" s="54"/>
      <x:c r="K110"/>
      <x:c r="L110" t="str">
        <x:f>IF(A110="","",IF(J110&lt;&gt;"",0,MAX(0,TODAY()-I110)))</x:f>
      </x:c>
      <x:c r="M110" t="str">
        <x:f>IF(L110&gt;=15,"Relance 2",IF(L110&gt;=1,"Relance 1",IF(K110="À encaisser","Surveiller","")))</x:f>
      </x:c>
      <x:c r="N110"/>
    </x:row>
    <x:row r="111">
      <x:c r="A111" s="54"/>
      <x:c r="B111"/>
      <x:c r="C111"/>
      <x:c r="D111"/>
      <x:c r="E111"/>
      <x:c r="F111" s="56"/>
      <x:c r="G111" s="56" t="str">
        <x:f>IF(F111="","",IF('Paramètres'!$B$7="Oui",F111*'Paramètres'!$F$7,0))</x:f>
      </x:c>
      <x:c r="H111" s="56" t="str">
        <x:f>IF(F111="","",F111+G111)</x:f>
      </x:c>
      <x:c r="I111" s="54"/>
      <x:c r="J111" s="54"/>
      <x:c r="K111"/>
      <x:c r="L111" t="str">
        <x:f>IF(A111="","",IF(J111&lt;&gt;"",0,MAX(0,TODAY()-I111)))</x:f>
      </x:c>
      <x:c r="M111" t="str">
        <x:f>IF(L111&gt;=15,"Relance 2",IF(L111&gt;=1,"Relance 1",IF(K111="À encaisser","Surveiller","")))</x:f>
      </x:c>
      <x:c r="N111"/>
    </x:row>
    <x:row r="112">
      <x:c r="A112" s="54"/>
      <x:c r="B112"/>
      <x:c r="C112"/>
      <x:c r="D112"/>
      <x:c r="E112"/>
      <x:c r="F112" s="56"/>
      <x:c r="G112" s="56" t="str">
        <x:f>IF(F112="","",IF('Paramètres'!$B$7="Oui",F112*'Paramètres'!$F$7,0))</x:f>
      </x:c>
      <x:c r="H112" s="56" t="str">
        <x:f>IF(F112="","",F112+G112)</x:f>
      </x:c>
      <x:c r="I112" s="54"/>
      <x:c r="J112" s="54"/>
      <x:c r="K112"/>
      <x:c r="L112" t="str">
        <x:f>IF(A112="","",IF(J112&lt;&gt;"",0,MAX(0,TODAY()-I112)))</x:f>
      </x:c>
      <x:c r="M112" t="str">
        <x:f>IF(L112&gt;=15,"Relance 2",IF(L112&gt;=1,"Relance 1",IF(K112="À encaisser","Surveiller","")))</x:f>
      </x:c>
      <x:c r="N112"/>
    </x:row>
    <x:row r="113">
      <x:c r="A113" s="54"/>
      <x:c r="B113"/>
      <x:c r="C113"/>
      <x:c r="D113"/>
      <x:c r="E113"/>
      <x:c r="F113" s="56"/>
      <x:c r="G113" s="56" t="str">
        <x:f>IF(F113="","",IF('Paramètres'!$B$7="Oui",F113*'Paramètres'!$F$7,0))</x:f>
      </x:c>
      <x:c r="H113" s="56" t="str">
        <x:f>IF(F113="","",F113+G113)</x:f>
      </x:c>
      <x:c r="I113" s="54"/>
      <x:c r="J113" s="54"/>
      <x:c r="K113"/>
      <x:c r="L113" t="str">
        <x:f>IF(A113="","",IF(J113&lt;&gt;"",0,MAX(0,TODAY()-I113)))</x:f>
      </x:c>
      <x:c r="M113" t="str">
        <x:f>IF(L113&gt;=15,"Relance 2",IF(L113&gt;=1,"Relance 1",IF(K113="À encaisser","Surveiller","")))</x:f>
      </x:c>
      <x:c r="N113"/>
    </x:row>
    <x:row r="114">
      <x:c r="A114" s="54"/>
      <x:c r="B114"/>
      <x:c r="C114"/>
      <x:c r="D114"/>
      <x:c r="E114"/>
      <x:c r="F114" s="56"/>
      <x:c r="G114" s="56" t="str">
        <x:f>IF(F114="","",IF('Paramètres'!$B$7="Oui",F114*'Paramètres'!$F$7,0))</x:f>
      </x:c>
      <x:c r="H114" s="56" t="str">
        <x:f>IF(F114="","",F114+G114)</x:f>
      </x:c>
      <x:c r="I114" s="54"/>
      <x:c r="J114" s="54"/>
      <x:c r="K114"/>
      <x:c r="L114" t="str">
        <x:f>IF(A114="","",IF(J114&lt;&gt;"",0,MAX(0,TODAY()-I114)))</x:f>
      </x:c>
      <x:c r="M114" t="str">
        <x:f>IF(L114&gt;=15,"Relance 2",IF(L114&gt;=1,"Relance 1",IF(K114="À encaisser","Surveiller","")))</x:f>
      </x:c>
      <x:c r="N114"/>
    </x:row>
    <x:row r="115">
      <x:c r="A115" s="54"/>
      <x:c r="B115"/>
      <x:c r="C115"/>
      <x:c r="D115"/>
      <x:c r="E115"/>
      <x:c r="F115" s="56"/>
      <x:c r="G115" s="56" t="str">
        <x:f>IF(F115="","",IF('Paramètres'!$B$7="Oui",F115*'Paramètres'!$F$7,0))</x:f>
      </x:c>
      <x:c r="H115" s="56" t="str">
        <x:f>IF(F115="","",F115+G115)</x:f>
      </x:c>
      <x:c r="I115" s="54"/>
      <x:c r="J115" s="54"/>
      <x:c r="K115"/>
      <x:c r="L115" t="str">
        <x:f>IF(A115="","",IF(J115&lt;&gt;"",0,MAX(0,TODAY()-I115)))</x:f>
      </x:c>
      <x:c r="M115" t="str">
        <x:f>IF(L115&gt;=15,"Relance 2",IF(L115&gt;=1,"Relance 1",IF(K115="À encaisser","Surveiller","")))</x:f>
      </x:c>
      <x:c r="N115"/>
    </x:row>
    <x:row r="116">
      <x:c r="A116" s="54"/>
      <x:c r="B116"/>
      <x:c r="C116"/>
      <x:c r="D116"/>
      <x:c r="E116"/>
      <x:c r="F116" s="56"/>
      <x:c r="G116" s="56" t="str">
        <x:f>IF(F116="","",IF('Paramètres'!$B$7="Oui",F116*'Paramètres'!$F$7,0))</x:f>
      </x:c>
      <x:c r="H116" s="56" t="str">
        <x:f>IF(F116="","",F116+G116)</x:f>
      </x:c>
      <x:c r="I116" s="54"/>
      <x:c r="J116" s="54"/>
      <x:c r="K116"/>
      <x:c r="L116" t="str">
        <x:f>IF(A116="","",IF(J116&lt;&gt;"",0,MAX(0,TODAY()-I116)))</x:f>
      </x:c>
      <x:c r="M116" t="str">
        <x:f>IF(L116&gt;=15,"Relance 2",IF(L116&gt;=1,"Relance 1",IF(K116="À encaisser","Surveiller","")))</x:f>
      </x:c>
      <x:c r="N116"/>
    </x:row>
    <x:row r="117">
      <x:c r="A117" s="54"/>
      <x:c r="B117"/>
      <x:c r="C117"/>
      <x:c r="D117"/>
      <x:c r="E117"/>
      <x:c r="F117" s="56"/>
      <x:c r="G117" s="56" t="str">
        <x:f>IF(F117="","",IF('Paramètres'!$B$7="Oui",F117*'Paramètres'!$F$7,0))</x:f>
      </x:c>
      <x:c r="H117" s="56" t="str">
        <x:f>IF(F117="","",F117+G117)</x:f>
      </x:c>
      <x:c r="I117" s="54"/>
      <x:c r="J117" s="54"/>
      <x:c r="K117"/>
      <x:c r="L117" t="str">
        <x:f>IF(A117="","",IF(J117&lt;&gt;"",0,MAX(0,TODAY()-I117)))</x:f>
      </x:c>
      <x:c r="M117" t="str">
        <x:f>IF(L117&gt;=15,"Relance 2",IF(L117&gt;=1,"Relance 1",IF(K117="À encaisser","Surveiller","")))</x:f>
      </x:c>
      <x:c r="N117"/>
    </x:row>
    <x:row r="118">
      <x:c r="A118" s="54"/>
      <x:c r="B118"/>
      <x:c r="C118"/>
      <x:c r="D118"/>
      <x:c r="E118"/>
      <x:c r="F118" s="56"/>
      <x:c r="G118" s="56" t="str">
        <x:f>IF(F118="","",IF('Paramètres'!$B$7="Oui",F118*'Paramètres'!$F$7,0))</x:f>
      </x:c>
      <x:c r="H118" s="56" t="str">
        <x:f>IF(F118="","",F118+G118)</x:f>
      </x:c>
      <x:c r="I118" s="54"/>
      <x:c r="J118" s="54"/>
      <x:c r="K118"/>
      <x:c r="L118" t="str">
        <x:f>IF(A118="","",IF(J118&lt;&gt;"",0,MAX(0,TODAY()-I118)))</x:f>
      </x:c>
      <x:c r="M118" t="str">
        <x:f>IF(L118&gt;=15,"Relance 2",IF(L118&gt;=1,"Relance 1",IF(K118="À encaisser","Surveiller","")))</x:f>
      </x:c>
      <x:c r="N118"/>
    </x:row>
    <x:row r="119">
      <x:c r="A119" s="54"/>
      <x:c r="B119"/>
      <x:c r="C119"/>
      <x:c r="D119"/>
      <x:c r="E119"/>
      <x:c r="F119" s="56"/>
      <x:c r="G119" s="56" t="str">
        <x:f>IF(F119="","",IF('Paramètres'!$B$7="Oui",F119*'Paramètres'!$F$7,0))</x:f>
      </x:c>
      <x:c r="H119" s="56" t="str">
        <x:f>IF(F119="","",F119+G119)</x:f>
      </x:c>
      <x:c r="I119" s="54"/>
      <x:c r="J119" s="54"/>
      <x:c r="K119"/>
      <x:c r="L119" t="str">
        <x:f>IF(A119="","",IF(J119&lt;&gt;"",0,MAX(0,TODAY()-I119)))</x:f>
      </x:c>
      <x:c r="M119" t="str">
        <x:f>IF(L119&gt;=15,"Relance 2",IF(L119&gt;=1,"Relance 1",IF(K119="À encaisser","Surveiller","")))</x:f>
      </x:c>
      <x:c r="N119"/>
    </x:row>
    <x:row r="120">
      <x:c r="A120" s="54"/>
      <x:c r="B120"/>
      <x:c r="C120"/>
      <x:c r="D120"/>
      <x:c r="E120"/>
      <x:c r="F120" s="56"/>
      <x:c r="G120" s="56" t="str">
        <x:f>IF(F120="","",IF('Paramètres'!$B$7="Oui",F120*'Paramètres'!$F$7,0))</x:f>
      </x:c>
      <x:c r="H120" s="56" t="str">
        <x:f>IF(F120="","",F120+G120)</x:f>
      </x:c>
      <x:c r="I120" s="54"/>
      <x:c r="J120" s="54"/>
      <x:c r="K120"/>
      <x:c r="L120" t="str">
        <x:f>IF(A120="","",IF(J120&lt;&gt;"",0,MAX(0,TODAY()-I120)))</x:f>
      </x:c>
      <x:c r="M120" t="str">
        <x:f>IF(L120&gt;=15,"Relance 2",IF(L120&gt;=1,"Relance 1",IF(K120="À encaisser","Surveiller","")))</x:f>
      </x:c>
      <x:c r="N120"/>
    </x:row>
    <x:row r="121">
      <x:c r="A121" s="54"/>
      <x:c r="B121"/>
      <x:c r="C121"/>
      <x:c r="D121"/>
      <x:c r="E121"/>
      <x:c r="F121" s="56"/>
      <x:c r="G121" s="56" t="str">
        <x:f>IF(F121="","",IF('Paramètres'!$B$7="Oui",F121*'Paramètres'!$F$7,0))</x:f>
      </x:c>
      <x:c r="H121" s="56" t="str">
        <x:f>IF(F121="","",F121+G121)</x:f>
      </x:c>
      <x:c r="I121" s="54"/>
      <x:c r="J121" s="54"/>
      <x:c r="K121"/>
      <x:c r="L121" t="str">
        <x:f>IF(A121="","",IF(J121&lt;&gt;"",0,MAX(0,TODAY()-I121)))</x:f>
      </x:c>
      <x:c r="M121" t="str">
        <x:f>IF(L121&gt;=15,"Relance 2",IF(L121&gt;=1,"Relance 1",IF(K121="À encaisser","Surveiller","")))</x:f>
      </x:c>
      <x:c r="N121"/>
    </x:row>
    <x:row r="122">
      <x:c r="A122" s="54"/>
      <x:c r="B122"/>
      <x:c r="C122"/>
      <x:c r="D122"/>
      <x:c r="E122"/>
      <x:c r="F122" s="56"/>
      <x:c r="G122" s="56" t="str">
        <x:f>IF(F122="","",IF('Paramètres'!$B$7="Oui",F122*'Paramètres'!$F$7,0))</x:f>
      </x:c>
      <x:c r="H122" s="56" t="str">
        <x:f>IF(F122="","",F122+G122)</x:f>
      </x:c>
      <x:c r="I122" s="54"/>
      <x:c r="J122" s="54"/>
      <x:c r="K122"/>
      <x:c r="L122" t="str">
        <x:f>IF(A122="","",IF(J122&lt;&gt;"",0,MAX(0,TODAY()-I122)))</x:f>
      </x:c>
      <x:c r="M122" t="str">
        <x:f>IF(L122&gt;=15,"Relance 2",IF(L122&gt;=1,"Relance 1",IF(K122="À encaisser","Surveiller","")))</x:f>
      </x:c>
      <x:c r="N122"/>
    </x:row>
    <x:row r="123">
      <x:c r="A123" s="54"/>
      <x:c r="B123"/>
      <x:c r="C123"/>
      <x:c r="D123"/>
      <x:c r="E123"/>
      <x:c r="F123" s="56"/>
      <x:c r="G123" s="56" t="str">
        <x:f>IF(F123="","",IF('Paramètres'!$B$7="Oui",F123*'Paramètres'!$F$7,0))</x:f>
      </x:c>
      <x:c r="H123" s="56" t="str">
        <x:f>IF(F123="","",F123+G123)</x:f>
      </x:c>
      <x:c r="I123" s="54"/>
      <x:c r="J123" s="54"/>
      <x:c r="K123"/>
      <x:c r="L123" t="str">
        <x:f>IF(A123="","",IF(J123&lt;&gt;"",0,MAX(0,TODAY()-I123)))</x:f>
      </x:c>
      <x:c r="M123" t="str">
        <x:f>IF(L123&gt;=15,"Relance 2",IF(L123&gt;=1,"Relance 1",IF(K123="À encaisser","Surveiller","")))</x:f>
      </x:c>
      <x:c r="N123"/>
    </x:row>
    <x:row r="124">
      <x:c r="A124" s="54"/>
      <x:c r="B124"/>
      <x:c r="C124"/>
      <x:c r="D124"/>
      <x:c r="E124"/>
      <x:c r="F124" s="56"/>
      <x:c r="G124" s="56" t="str">
        <x:f>IF(F124="","",IF('Paramètres'!$B$7="Oui",F124*'Paramètres'!$F$7,0))</x:f>
      </x:c>
      <x:c r="H124" s="56" t="str">
        <x:f>IF(F124="","",F124+G124)</x:f>
      </x:c>
      <x:c r="I124" s="54"/>
      <x:c r="J124" s="54"/>
      <x:c r="K124"/>
      <x:c r="L124" t="str">
        <x:f>IF(A124="","",IF(J124&lt;&gt;"",0,MAX(0,TODAY()-I124)))</x:f>
      </x:c>
      <x:c r="M124" t="str">
        <x:f>IF(L124&gt;=15,"Relance 2",IF(L124&gt;=1,"Relance 1",IF(K124="À encaisser","Surveiller","")))</x:f>
      </x:c>
      <x:c r="N124"/>
    </x:row>
    <x:row r="125">
      <x:c r="A125" s="54"/>
      <x:c r="B125"/>
      <x:c r="C125"/>
      <x:c r="D125"/>
      <x:c r="E125"/>
      <x:c r="F125" s="56"/>
      <x:c r="G125" s="56" t="str">
        <x:f>IF(F125="","",IF('Paramètres'!$B$7="Oui",F125*'Paramètres'!$F$7,0))</x:f>
      </x:c>
      <x:c r="H125" s="56" t="str">
        <x:f>IF(F125="","",F125+G125)</x:f>
      </x:c>
      <x:c r="I125" s="54"/>
      <x:c r="J125" s="54"/>
      <x:c r="K125"/>
      <x:c r="L125" t="str">
        <x:f>IF(A125="","",IF(J125&lt;&gt;"",0,MAX(0,TODAY()-I125)))</x:f>
      </x:c>
      <x:c r="M125" t="str">
        <x:f>IF(L125&gt;=15,"Relance 2",IF(L125&gt;=1,"Relance 1",IF(K125="À encaisser","Surveiller","")))</x:f>
      </x:c>
      <x:c r="N125"/>
    </x:row>
    <x:row r="126">
      <x:c r="A126" s="54"/>
      <x:c r="B126"/>
      <x:c r="C126"/>
      <x:c r="D126"/>
      <x:c r="E126"/>
      <x:c r="F126" s="56"/>
      <x:c r="G126" s="56" t="str">
        <x:f>IF(F126="","",IF('Paramètres'!$B$7="Oui",F126*'Paramètres'!$F$7,0))</x:f>
      </x:c>
      <x:c r="H126" s="56" t="str">
        <x:f>IF(F126="","",F126+G126)</x:f>
      </x:c>
      <x:c r="I126" s="54"/>
      <x:c r="J126" s="54"/>
      <x:c r="K126"/>
      <x:c r="L126" t="str">
        <x:f>IF(A126="","",IF(J126&lt;&gt;"",0,MAX(0,TODAY()-I126)))</x:f>
      </x:c>
      <x:c r="M126" t="str">
        <x:f>IF(L126&gt;=15,"Relance 2",IF(L126&gt;=1,"Relance 1",IF(K126="À encaisser","Surveiller","")))</x:f>
      </x:c>
      <x:c r="N126"/>
    </x:row>
    <x:row r="127">
      <x:c r="A127" s="54"/>
      <x:c r="B127"/>
      <x:c r="C127"/>
      <x:c r="D127"/>
      <x:c r="E127"/>
      <x:c r="F127" s="56"/>
      <x:c r="G127" s="56" t="str">
        <x:f>IF(F127="","",IF('Paramètres'!$B$7="Oui",F127*'Paramètres'!$F$7,0))</x:f>
      </x:c>
      <x:c r="H127" s="56" t="str">
        <x:f>IF(F127="","",F127+G127)</x:f>
      </x:c>
      <x:c r="I127" s="54"/>
      <x:c r="J127" s="54"/>
      <x:c r="K127"/>
      <x:c r="L127" t="str">
        <x:f>IF(A127="","",IF(J127&lt;&gt;"",0,MAX(0,TODAY()-I127)))</x:f>
      </x:c>
      <x:c r="M127" t="str">
        <x:f>IF(L127&gt;=15,"Relance 2",IF(L127&gt;=1,"Relance 1",IF(K127="À encaisser","Surveiller","")))</x:f>
      </x:c>
      <x:c r="N127"/>
    </x:row>
    <x:row r="128">
      <x:c r="A128" s="54"/>
      <x:c r="B128"/>
      <x:c r="C128"/>
      <x:c r="D128"/>
      <x:c r="E128"/>
      <x:c r="F128" s="56"/>
      <x:c r="G128" s="56" t="str">
        <x:f>IF(F128="","",IF('Paramètres'!$B$7="Oui",F128*'Paramètres'!$F$7,0))</x:f>
      </x:c>
      <x:c r="H128" s="56" t="str">
        <x:f>IF(F128="","",F128+G128)</x:f>
      </x:c>
      <x:c r="I128" s="54"/>
      <x:c r="J128" s="54"/>
      <x:c r="K128"/>
      <x:c r="L128" t="str">
        <x:f>IF(A128="","",IF(J128&lt;&gt;"",0,MAX(0,TODAY()-I128)))</x:f>
      </x:c>
      <x:c r="M128" t="str">
        <x:f>IF(L128&gt;=15,"Relance 2",IF(L128&gt;=1,"Relance 1",IF(K128="À encaisser","Surveiller","")))</x:f>
      </x:c>
      <x:c r="N128"/>
    </x:row>
    <x:row r="129">
      <x:c r="A129" s="54"/>
      <x:c r="B129"/>
      <x:c r="C129"/>
      <x:c r="D129"/>
      <x:c r="E129"/>
      <x:c r="F129" s="56"/>
      <x:c r="G129" s="56" t="str">
        <x:f>IF(F129="","",IF('Paramètres'!$B$7="Oui",F129*'Paramètres'!$F$7,0))</x:f>
      </x:c>
      <x:c r="H129" s="56" t="str">
        <x:f>IF(F129="","",F129+G129)</x:f>
      </x:c>
      <x:c r="I129" s="54"/>
      <x:c r="J129" s="54"/>
      <x:c r="K129"/>
      <x:c r="L129" t="str">
        <x:f>IF(A129="","",IF(J129&lt;&gt;"",0,MAX(0,TODAY()-I129)))</x:f>
      </x:c>
      <x:c r="M129" t="str">
        <x:f>IF(L129&gt;=15,"Relance 2",IF(L129&gt;=1,"Relance 1",IF(K129="À encaisser","Surveiller","")))</x:f>
      </x:c>
      <x:c r="N129"/>
    </x:row>
    <x:row r="130">
      <x:c r="A130" s="54"/>
      <x:c r="B130"/>
      <x:c r="C130"/>
      <x:c r="D130"/>
      <x:c r="E130"/>
      <x:c r="F130" s="56"/>
      <x:c r="G130" s="56" t="str">
        <x:f>IF(F130="","",IF('Paramètres'!$B$7="Oui",F130*'Paramètres'!$F$7,0))</x:f>
      </x:c>
      <x:c r="H130" s="56" t="str">
        <x:f>IF(F130="","",F130+G130)</x:f>
      </x:c>
      <x:c r="I130" s="54"/>
      <x:c r="J130" s="54"/>
      <x:c r="K130"/>
      <x:c r="L130" t="str">
        <x:f>IF(A130="","",IF(J130&lt;&gt;"",0,MAX(0,TODAY()-I130)))</x:f>
      </x:c>
      <x:c r="M130" t="str">
        <x:f>IF(L130&gt;=15,"Relance 2",IF(L130&gt;=1,"Relance 1",IF(K130="À encaisser","Surveiller","")))</x:f>
      </x:c>
      <x:c r="N130"/>
    </x:row>
    <x:row r="131">
      <x:c r="A131" s="54"/>
      <x:c r="B131"/>
      <x:c r="C131"/>
      <x:c r="D131"/>
      <x:c r="E131"/>
      <x:c r="F131" s="56"/>
      <x:c r="G131" s="56" t="str">
        <x:f>IF(F131="","",IF('Paramètres'!$B$7="Oui",F131*'Paramètres'!$F$7,0))</x:f>
      </x:c>
      <x:c r="H131" s="56" t="str">
        <x:f>IF(F131="","",F131+G131)</x:f>
      </x:c>
      <x:c r="I131" s="54"/>
      <x:c r="J131" s="54"/>
      <x:c r="K131"/>
      <x:c r="L131" t="str">
        <x:f>IF(A131="","",IF(J131&lt;&gt;"",0,MAX(0,TODAY()-I131)))</x:f>
      </x:c>
      <x:c r="M131" t="str">
        <x:f>IF(L131&gt;=15,"Relance 2",IF(L131&gt;=1,"Relance 1",IF(K131="À encaisser","Surveiller","")))</x:f>
      </x:c>
      <x:c r="N131"/>
    </x:row>
    <x:row r="132">
      <x:c r="A132" s="54"/>
      <x:c r="B132"/>
      <x:c r="C132"/>
      <x:c r="D132"/>
      <x:c r="E132"/>
      <x:c r="F132" s="56"/>
      <x:c r="G132" s="56" t="str">
        <x:f>IF(F132="","",IF('Paramètres'!$B$7="Oui",F132*'Paramètres'!$F$7,0))</x:f>
      </x:c>
      <x:c r="H132" s="56" t="str">
        <x:f>IF(F132="","",F132+G132)</x:f>
      </x:c>
      <x:c r="I132" s="54"/>
      <x:c r="J132" s="54"/>
      <x:c r="K132"/>
      <x:c r="L132" t="str">
        <x:f>IF(A132="","",IF(J132&lt;&gt;"",0,MAX(0,TODAY()-I132)))</x:f>
      </x:c>
      <x:c r="M132" t="str">
        <x:f>IF(L132&gt;=15,"Relance 2",IF(L132&gt;=1,"Relance 1",IF(K132="À encaisser","Surveiller","")))</x:f>
      </x:c>
      <x:c r="N132"/>
    </x:row>
    <x:row r="133">
      <x:c r="A133" s="54"/>
      <x:c r="B133"/>
      <x:c r="C133"/>
      <x:c r="D133"/>
      <x:c r="E133"/>
      <x:c r="F133" s="56"/>
      <x:c r="G133" s="56" t="str">
        <x:f>IF(F133="","",IF('Paramètres'!$B$7="Oui",F133*'Paramètres'!$F$7,0))</x:f>
      </x:c>
      <x:c r="H133" s="56" t="str">
        <x:f>IF(F133="","",F133+G133)</x:f>
      </x:c>
      <x:c r="I133" s="54"/>
      <x:c r="J133" s="54"/>
      <x:c r="K133"/>
      <x:c r="L133" t="str">
        <x:f>IF(A133="","",IF(J133&lt;&gt;"",0,MAX(0,TODAY()-I133)))</x:f>
      </x:c>
      <x:c r="M133" t="str">
        <x:f>IF(L133&gt;=15,"Relance 2",IF(L133&gt;=1,"Relance 1",IF(K133="À encaisser","Surveiller","")))</x:f>
      </x:c>
      <x:c r="N133"/>
    </x:row>
    <x:row r="134">
      <x:c r="A134" s="54"/>
      <x:c r="B134"/>
      <x:c r="C134"/>
      <x:c r="D134"/>
      <x:c r="E134"/>
      <x:c r="F134" s="56"/>
      <x:c r="G134" s="56" t="str">
        <x:f>IF(F134="","",IF('Paramètres'!$B$7="Oui",F134*'Paramètres'!$F$7,0))</x:f>
      </x:c>
      <x:c r="H134" s="56" t="str">
        <x:f>IF(F134="","",F134+G134)</x:f>
      </x:c>
      <x:c r="I134" s="54"/>
      <x:c r="J134" s="54"/>
      <x:c r="K134"/>
      <x:c r="L134" t="str">
        <x:f>IF(A134="","",IF(J134&lt;&gt;"",0,MAX(0,TODAY()-I134)))</x:f>
      </x:c>
      <x:c r="M134" t="str">
        <x:f>IF(L134&gt;=15,"Relance 2",IF(L134&gt;=1,"Relance 1",IF(K134="À encaisser","Surveiller","")))</x:f>
      </x:c>
      <x:c r="N134"/>
    </x:row>
    <x:row r="135">
      <x:c r="A135" s="54"/>
      <x:c r="B135"/>
      <x:c r="C135"/>
      <x:c r="D135"/>
      <x:c r="E135"/>
      <x:c r="F135" s="56"/>
      <x:c r="G135" s="56" t="str">
        <x:f>IF(F135="","",IF('Paramètres'!$B$7="Oui",F135*'Paramètres'!$F$7,0))</x:f>
      </x:c>
      <x:c r="H135" s="56" t="str">
        <x:f>IF(F135="","",F135+G135)</x:f>
      </x:c>
      <x:c r="I135" s="54"/>
      <x:c r="J135" s="54"/>
      <x:c r="K135"/>
      <x:c r="L135" t="str">
        <x:f>IF(A135="","",IF(J135&lt;&gt;"",0,MAX(0,TODAY()-I135)))</x:f>
      </x:c>
      <x:c r="M135" t="str">
        <x:f>IF(L135&gt;=15,"Relance 2",IF(L135&gt;=1,"Relance 1",IF(K135="À encaisser","Surveiller","")))</x:f>
      </x:c>
      <x:c r="N135"/>
    </x:row>
    <x:row r="136">
      <x:c r="A136" s="54"/>
      <x:c r="B136"/>
      <x:c r="C136"/>
      <x:c r="D136"/>
      <x:c r="E136"/>
      <x:c r="F136" s="56"/>
      <x:c r="G136" s="56" t="str">
        <x:f>IF(F136="","",IF('Paramètres'!$B$7="Oui",F136*'Paramètres'!$F$7,0))</x:f>
      </x:c>
      <x:c r="H136" s="56" t="str">
        <x:f>IF(F136="","",F136+G136)</x:f>
      </x:c>
      <x:c r="I136" s="54"/>
      <x:c r="J136" s="54"/>
      <x:c r="K136"/>
      <x:c r="L136" t="str">
        <x:f>IF(A136="","",IF(J136&lt;&gt;"",0,MAX(0,TODAY()-I136)))</x:f>
      </x:c>
      <x:c r="M136" t="str">
        <x:f>IF(L136&gt;=15,"Relance 2",IF(L136&gt;=1,"Relance 1",IF(K136="À encaisser","Surveiller","")))</x:f>
      </x:c>
      <x:c r="N136"/>
    </x:row>
    <x:row r="137">
      <x:c r="A137" s="54"/>
      <x:c r="B137"/>
      <x:c r="C137"/>
      <x:c r="D137"/>
      <x:c r="E137"/>
      <x:c r="F137" s="56"/>
      <x:c r="G137" s="56" t="str">
        <x:f>IF(F137="","",IF('Paramètres'!$B$7="Oui",F137*'Paramètres'!$F$7,0))</x:f>
      </x:c>
      <x:c r="H137" s="56" t="str">
        <x:f>IF(F137="","",F137+G137)</x:f>
      </x:c>
      <x:c r="I137" s="54"/>
      <x:c r="J137" s="54"/>
      <x:c r="K137"/>
      <x:c r="L137" t="str">
        <x:f>IF(A137="","",IF(J137&lt;&gt;"",0,MAX(0,TODAY()-I137)))</x:f>
      </x:c>
      <x:c r="M137" t="str">
        <x:f>IF(L137&gt;=15,"Relance 2",IF(L137&gt;=1,"Relance 1",IF(K137="À encaisser","Surveiller","")))</x:f>
      </x:c>
      <x:c r="N137"/>
    </x:row>
    <x:row r="138">
      <x:c r="A138" s="54"/>
      <x:c r="B138"/>
      <x:c r="C138"/>
      <x:c r="D138"/>
      <x:c r="E138"/>
      <x:c r="F138" s="56"/>
      <x:c r="G138" s="56" t="str">
        <x:f>IF(F138="","",IF('Paramètres'!$B$7="Oui",F138*'Paramètres'!$F$7,0))</x:f>
      </x:c>
      <x:c r="H138" s="56" t="str">
        <x:f>IF(F138="","",F138+G138)</x:f>
      </x:c>
      <x:c r="I138" s="54"/>
      <x:c r="J138" s="54"/>
      <x:c r="K138"/>
      <x:c r="L138" t="str">
        <x:f>IF(A138="","",IF(J138&lt;&gt;"",0,MAX(0,TODAY()-I138)))</x:f>
      </x:c>
      <x:c r="M138" t="str">
        <x:f>IF(L138&gt;=15,"Relance 2",IF(L138&gt;=1,"Relance 1",IF(K138="À encaisser","Surveiller","")))</x:f>
      </x:c>
      <x:c r="N138"/>
    </x:row>
    <x:row r="139">
      <x:c r="A139" s="54"/>
      <x:c r="B139"/>
      <x:c r="C139"/>
      <x:c r="D139"/>
      <x:c r="E139"/>
      <x:c r="F139" s="56"/>
      <x:c r="G139" s="56" t="str">
        <x:f>IF(F139="","",IF('Paramètres'!$B$7="Oui",F139*'Paramètres'!$F$7,0))</x:f>
      </x:c>
      <x:c r="H139" s="56" t="str">
        <x:f>IF(F139="","",F139+G139)</x:f>
      </x:c>
      <x:c r="I139" s="54"/>
      <x:c r="J139" s="54"/>
      <x:c r="K139"/>
      <x:c r="L139" t="str">
        <x:f>IF(A139="","",IF(J139&lt;&gt;"",0,MAX(0,TODAY()-I139)))</x:f>
      </x:c>
      <x:c r="M139" t="str">
        <x:f>IF(L139&gt;=15,"Relance 2",IF(L139&gt;=1,"Relance 1",IF(K139="À encaisser","Surveiller","")))</x:f>
      </x:c>
      <x:c r="N139"/>
    </x:row>
    <x:row r="140">
      <x:c r="A140" s="54"/>
      <x:c r="B140"/>
      <x:c r="C140"/>
      <x:c r="D140"/>
      <x:c r="E140"/>
      <x:c r="F140" s="56"/>
      <x:c r="G140" s="56" t="str">
        <x:f>IF(F140="","",IF('Paramètres'!$B$7="Oui",F140*'Paramètres'!$F$7,0))</x:f>
      </x:c>
      <x:c r="H140" s="56" t="str">
        <x:f>IF(F140="","",F140+G140)</x:f>
      </x:c>
      <x:c r="I140" s="54"/>
      <x:c r="J140" s="54"/>
      <x:c r="K140"/>
      <x:c r="L140" t="str">
        <x:f>IF(A140="","",IF(J140&lt;&gt;"",0,MAX(0,TODAY()-I140)))</x:f>
      </x:c>
      <x:c r="M140" t="str">
        <x:f>IF(L140&gt;=15,"Relance 2",IF(L140&gt;=1,"Relance 1",IF(K140="À encaisser","Surveiller","")))</x:f>
      </x:c>
      <x:c r="N140"/>
    </x:row>
    <x:row r="141">
      <x:c r="A141" s="54"/>
      <x:c r="B141"/>
      <x:c r="C141"/>
      <x:c r="D141"/>
      <x:c r="E141"/>
      <x:c r="F141" s="56"/>
      <x:c r="G141" s="56" t="str">
        <x:f>IF(F141="","",IF('Paramètres'!$B$7="Oui",F141*'Paramètres'!$F$7,0))</x:f>
      </x:c>
      <x:c r="H141" s="56" t="str">
        <x:f>IF(F141="","",F141+G141)</x:f>
      </x:c>
      <x:c r="I141" s="54"/>
      <x:c r="J141" s="54"/>
      <x:c r="K141"/>
      <x:c r="L141" t="str">
        <x:f>IF(A141="","",IF(J141&lt;&gt;"",0,MAX(0,TODAY()-I141)))</x:f>
      </x:c>
      <x:c r="M141" t="str">
        <x:f>IF(L141&gt;=15,"Relance 2",IF(L141&gt;=1,"Relance 1",IF(K141="À encaisser","Surveiller","")))</x:f>
      </x:c>
      <x:c r="N141"/>
    </x:row>
    <x:row r="142">
      <x:c r="A142" s="54"/>
      <x:c r="B142"/>
      <x:c r="C142"/>
      <x:c r="D142"/>
      <x:c r="E142"/>
      <x:c r="F142" s="56"/>
      <x:c r="G142" s="56" t="str">
        <x:f>IF(F142="","",IF('Paramètres'!$B$7="Oui",F142*'Paramètres'!$F$7,0))</x:f>
      </x:c>
      <x:c r="H142" s="56" t="str">
        <x:f>IF(F142="","",F142+G142)</x:f>
      </x:c>
      <x:c r="I142" s="54"/>
      <x:c r="J142" s="54"/>
      <x:c r="K142"/>
      <x:c r="L142" t="str">
        <x:f>IF(A142="","",IF(J142&lt;&gt;"",0,MAX(0,TODAY()-I142)))</x:f>
      </x:c>
      <x:c r="M142" t="str">
        <x:f>IF(L142&gt;=15,"Relance 2",IF(L142&gt;=1,"Relance 1",IF(K142="À encaisser","Surveiller","")))</x:f>
      </x:c>
      <x:c r="N142"/>
    </x:row>
    <x:row r="143">
      <x:c r="A143" s="54"/>
      <x:c r="B143"/>
      <x:c r="C143"/>
      <x:c r="D143"/>
      <x:c r="E143"/>
      <x:c r="F143" s="56"/>
      <x:c r="G143" s="56" t="str">
        <x:f>IF(F143="","",IF('Paramètres'!$B$7="Oui",F143*'Paramètres'!$F$7,0))</x:f>
      </x:c>
      <x:c r="H143" s="56" t="str">
        <x:f>IF(F143="","",F143+G143)</x:f>
      </x:c>
      <x:c r="I143" s="54"/>
      <x:c r="J143" s="54"/>
      <x:c r="K143"/>
      <x:c r="L143" t="str">
        <x:f>IF(A143="","",IF(J143&lt;&gt;"",0,MAX(0,TODAY()-I143)))</x:f>
      </x:c>
      <x:c r="M143" t="str">
        <x:f>IF(L143&gt;=15,"Relance 2",IF(L143&gt;=1,"Relance 1",IF(K143="À encaisser","Surveiller","")))</x:f>
      </x:c>
      <x:c r="N143"/>
    </x:row>
    <x:row r="144">
      <x:c r="A144" s="54"/>
      <x:c r="B144"/>
      <x:c r="C144"/>
      <x:c r="D144"/>
      <x:c r="E144"/>
      <x:c r="F144" s="56"/>
      <x:c r="G144" s="56" t="str">
        <x:f>IF(F144="","",IF('Paramètres'!$B$7="Oui",F144*'Paramètres'!$F$7,0))</x:f>
      </x:c>
      <x:c r="H144" s="56" t="str">
        <x:f>IF(F144="","",F144+G144)</x:f>
      </x:c>
      <x:c r="I144" s="54"/>
      <x:c r="J144" s="54"/>
      <x:c r="K144"/>
      <x:c r="L144" t="str">
        <x:f>IF(A144="","",IF(J144&lt;&gt;"",0,MAX(0,TODAY()-I144)))</x:f>
      </x:c>
      <x:c r="M144" t="str">
        <x:f>IF(L144&gt;=15,"Relance 2",IF(L144&gt;=1,"Relance 1",IF(K144="À encaisser","Surveiller","")))</x:f>
      </x:c>
      <x:c r="N144"/>
    </x:row>
    <x:row r="145">
      <x:c r="A145" s="54"/>
      <x:c r="B145"/>
      <x:c r="C145"/>
      <x:c r="D145"/>
      <x:c r="E145"/>
      <x:c r="F145" s="56"/>
      <x:c r="G145" s="56" t="str">
        <x:f>IF(F145="","",IF('Paramètres'!$B$7="Oui",F145*'Paramètres'!$F$7,0))</x:f>
      </x:c>
      <x:c r="H145" s="56" t="str">
        <x:f>IF(F145="","",F145+G145)</x:f>
      </x:c>
      <x:c r="I145" s="54"/>
      <x:c r="J145" s="54"/>
      <x:c r="K145"/>
      <x:c r="L145" t="str">
        <x:f>IF(A145="","",IF(J145&lt;&gt;"",0,MAX(0,TODAY()-I145)))</x:f>
      </x:c>
      <x:c r="M145" t="str">
        <x:f>IF(L145&gt;=15,"Relance 2",IF(L145&gt;=1,"Relance 1",IF(K145="À encaisser","Surveiller","")))</x:f>
      </x:c>
      <x:c r="N145"/>
    </x:row>
    <x:row r="146">
      <x:c r="A146" s="54"/>
      <x:c r="B146"/>
      <x:c r="C146"/>
      <x:c r="D146"/>
      <x:c r="E146"/>
      <x:c r="F146" s="56"/>
      <x:c r="G146" s="56" t="str">
        <x:f>IF(F146="","",IF('Paramètres'!$B$7="Oui",F146*'Paramètres'!$F$7,0))</x:f>
      </x:c>
      <x:c r="H146" s="56" t="str">
        <x:f>IF(F146="","",F146+G146)</x:f>
      </x:c>
      <x:c r="I146" s="54"/>
      <x:c r="J146" s="54"/>
      <x:c r="K146"/>
      <x:c r="L146" t="str">
        <x:f>IF(A146="","",IF(J146&lt;&gt;"",0,MAX(0,TODAY()-I146)))</x:f>
      </x:c>
      <x:c r="M146" t="str">
        <x:f>IF(L146&gt;=15,"Relance 2",IF(L146&gt;=1,"Relance 1",IF(K146="À encaisser","Surveiller","")))</x:f>
      </x:c>
      <x:c r="N146"/>
    </x:row>
    <x:row r="147">
      <x:c r="A147" s="54"/>
      <x:c r="B147"/>
      <x:c r="C147"/>
      <x:c r="D147"/>
      <x:c r="E147"/>
      <x:c r="F147" s="56"/>
      <x:c r="G147" s="56" t="str">
        <x:f>IF(F147="","",IF('Paramètres'!$B$7="Oui",F147*'Paramètres'!$F$7,0))</x:f>
      </x:c>
      <x:c r="H147" s="56" t="str">
        <x:f>IF(F147="","",F147+G147)</x:f>
      </x:c>
      <x:c r="I147" s="54"/>
      <x:c r="J147" s="54"/>
      <x:c r="K147"/>
      <x:c r="L147" t="str">
        <x:f>IF(A147="","",IF(J147&lt;&gt;"",0,MAX(0,TODAY()-I147)))</x:f>
      </x:c>
      <x:c r="M147" t="str">
        <x:f>IF(L147&gt;=15,"Relance 2",IF(L147&gt;=1,"Relance 1",IF(K147="À encaisser","Surveiller","")))</x:f>
      </x:c>
      <x:c r="N147"/>
    </x:row>
    <x:row r="148">
      <x:c r="A148" s="54"/>
      <x:c r="B148"/>
      <x:c r="C148"/>
      <x:c r="D148"/>
      <x:c r="E148"/>
      <x:c r="F148" s="56"/>
      <x:c r="G148" s="56" t="str">
        <x:f>IF(F148="","",IF('Paramètres'!$B$7="Oui",F148*'Paramètres'!$F$7,0))</x:f>
      </x:c>
      <x:c r="H148" s="56" t="str">
        <x:f>IF(F148="","",F148+G148)</x:f>
      </x:c>
      <x:c r="I148" s="54"/>
      <x:c r="J148" s="54"/>
      <x:c r="K148"/>
      <x:c r="L148" t="str">
        <x:f>IF(A148="","",IF(J148&lt;&gt;"",0,MAX(0,TODAY()-I148)))</x:f>
      </x:c>
      <x:c r="M148" t="str">
        <x:f>IF(L148&gt;=15,"Relance 2",IF(L148&gt;=1,"Relance 1",IF(K148="À encaisser","Surveiller","")))</x:f>
      </x:c>
      <x:c r="N148"/>
    </x:row>
    <x:row r="149">
      <x:c r="A149" s="54"/>
      <x:c r="B149"/>
      <x:c r="C149"/>
      <x:c r="D149"/>
      <x:c r="E149"/>
      <x:c r="F149" s="56"/>
      <x:c r="G149" s="56" t="str">
        <x:f>IF(F149="","",IF('Paramètres'!$B$7="Oui",F149*'Paramètres'!$F$7,0))</x:f>
      </x:c>
      <x:c r="H149" s="56" t="str">
        <x:f>IF(F149="","",F149+G149)</x:f>
      </x:c>
      <x:c r="I149" s="54"/>
      <x:c r="J149" s="54"/>
      <x:c r="K149"/>
      <x:c r="L149" t="str">
        <x:f>IF(A149="","",IF(J149&lt;&gt;"",0,MAX(0,TODAY()-I149)))</x:f>
      </x:c>
      <x:c r="M149" t="str">
        <x:f>IF(L149&gt;=15,"Relance 2",IF(L149&gt;=1,"Relance 1",IF(K149="À encaisser","Surveiller","")))</x:f>
      </x:c>
      <x:c r="N149"/>
    </x:row>
    <x:row r="150">
      <x:c r="A150" s="54"/>
      <x:c r="B150"/>
      <x:c r="C150"/>
      <x:c r="D150"/>
      <x:c r="E150"/>
      <x:c r="F150" s="56"/>
      <x:c r="G150" s="56" t="str">
        <x:f>IF(F150="","",IF('Paramètres'!$B$7="Oui",F150*'Paramètres'!$F$7,0))</x:f>
      </x:c>
      <x:c r="H150" s="56" t="str">
        <x:f>IF(F150="","",F150+G150)</x:f>
      </x:c>
      <x:c r="I150" s="54"/>
      <x:c r="J150" s="54"/>
      <x:c r="K150"/>
      <x:c r="L150" t="str">
        <x:f>IF(A150="","",IF(J150&lt;&gt;"",0,MAX(0,TODAY()-I150)))</x:f>
      </x:c>
      <x:c r="M150" t="str">
        <x:f>IF(L150&gt;=15,"Relance 2",IF(L150&gt;=1,"Relance 1",IF(K150="À encaisser","Surveiller","")))</x:f>
      </x:c>
      <x:c r="N150"/>
    </x:row>
    <x:row r="151">
      <x:c r="A151" s="54"/>
      <x:c r="B151"/>
      <x:c r="C151"/>
      <x:c r="D151"/>
      <x:c r="E151"/>
      <x:c r="F151" s="56"/>
      <x:c r="G151" s="56" t="str">
        <x:f>IF(F151="","",IF('Paramètres'!$B$7="Oui",F151*'Paramètres'!$F$7,0))</x:f>
      </x:c>
      <x:c r="H151" s="56" t="str">
        <x:f>IF(F151="","",F151+G151)</x:f>
      </x:c>
      <x:c r="I151" s="54"/>
      <x:c r="J151" s="54"/>
      <x:c r="K151"/>
      <x:c r="L151" t="str">
        <x:f>IF(A151="","",IF(J151&lt;&gt;"",0,MAX(0,TODAY()-I151)))</x:f>
      </x:c>
      <x:c r="M151" t="str">
        <x:f>IF(L151&gt;=15,"Relance 2",IF(L151&gt;=1,"Relance 1",IF(K151="À encaisser","Surveiller","")))</x:f>
      </x:c>
      <x:c r="N151"/>
    </x:row>
    <x:row r="152">
      <x:c r="A152" s="54"/>
      <x:c r="B152"/>
      <x:c r="C152"/>
      <x:c r="D152"/>
      <x:c r="E152"/>
      <x:c r="F152" s="56"/>
      <x:c r="G152" s="56" t="str">
        <x:f>IF(F152="","",IF('Paramètres'!$B$7="Oui",F152*'Paramètres'!$F$7,0))</x:f>
      </x:c>
      <x:c r="H152" s="56" t="str">
        <x:f>IF(F152="","",F152+G152)</x:f>
      </x:c>
      <x:c r="I152" s="54"/>
      <x:c r="J152" s="54"/>
      <x:c r="K152"/>
      <x:c r="L152" t="str">
        <x:f>IF(A152="","",IF(J152&lt;&gt;"",0,MAX(0,TODAY()-I152)))</x:f>
      </x:c>
      <x:c r="M152" t="str">
        <x:f>IF(L152&gt;=15,"Relance 2",IF(L152&gt;=1,"Relance 1",IF(K152="À encaisser","Surveiller","")))</x:f>
      </x:c>
      <x:c r="N152"/>
    </x:row>
    <x:row r="153">
      <x:c r="A153" s="54"/>
      <x:c r="B153"/>
      <x:c r="C153"/>
      <x:c r="D153"/>
      <x:c r="E153"/>
      <x:c r="F153" s="56"/>
      <x:c r="G153" s="56" t="str">
        <x:f>IF(F153="","",IF('Paramètres'!$B$7="Oui",F153*'Paramètres'!$F$7,0))</x:f>
      </x:c>
      <x:c r="H153" s="56" t="str">
        <x:f>IF(F153="","",F153+G153)</x:f>
      </x:c>
      <x:c r="I153" s="54"/>
      <x:c r="J153" s="54"/>
      <x:c r="K153"/>
      <x:c r="L153" t="str">
        <x:f>IF(A153="","",IF(J153&lt;&gt;"",0,MAX(0,TODAY()-I153)))</x:f>
      </x:c>
      <x:c r="M153" t="str">
        <x:f>IF(L153&gt;=15,"Relance 2",IF(L153&gt;=1,"Relance 1",IF(K153="À encaisser","Surveiller","")))</x:f>
      </x:c>
      <x:c r="N153"/>
    </x:row>
    <x:row r="154">
      <x:c r="A154" s="54"/>
      <x:c r="B154"/>
      <x:c r="C154"/>
      <x:c r="D154"/>
      <x:c r="E154"/>
      <x:c r="F154" s="56"/>
      <x:c r="G154" s="56" t="str">
        <x:f>IF(F154="","",IF('Paramètres'!$B$7="Oui",F154*'Paramètres'!$F$7,0))</x:f>
      </x:c>
      <x:c r="H154" s="56" t="str">
        <x:f>IF(F154="","",F154+G154)</x:f>
      </x:c>
      <x:c r="I154" s="54"/>
      <x:c r="J154" s="54"/>
      <x:c r="K154"/>
      <x:c r="L154" t="str">
        <x:f>IF(A154="","",IF(J154&lt;&gt;"",0,MAX(0,TODAY()-I154)))</x:f>
      </x:c>
      <x:c r="M154" t="str">
        <x:f>IF(L154&gt;=15,"Relance 2",IF(L154&gt;=1,"Relance 1",IF(K154="À encaisser","Surveiller","")))</x:f>
      </x:c>
      <x:c r="N154"/>
    </x:row>
    <x:row r="155">
      <x:c r="A155" s="54"/>
      <x:c r="B155"/>
      <x:c r="C155"/>
      <x:c r="D155"/>
      <x:c r="E155"/>
      <x:c r="F155" s="56"/>
      <x:c r="G155" s="56" t="str">
        <x:f>IF(F155="","",IF('Paramètres'!$B$7="Oui",F155*'Paramètres'!$F$7,0))</x:f>
      </x:c>
      <x:c r="H155" s="56" t="str">
        <x:f>IF(F155="","",F155+G155)</x:f>
      </x:c>
      <x:c r="I155" s="54"/>
      <x:c r="J155" s="54"/>
      <x:c r="K155"/>
      <x:c r="L155" t="str">
        <x:f>IF(A155="","",IF(J155&lt;&gt;"",0,MAX(0,TODAY()-I155)))</x:f>
      </x:c>
      <x:c r="M155" t="str">
        <x:f>IF(L155&gt;=15,"Relance 2",IF(L155&gt;=1,"Relance 1",IF(K155="À encaisser","Surveiller","")))</x:f>
      </x:c>
      <x:c r="N155"/>
    </x:row>
    <x:row r="156">
      <x:c r="A156" s="54"/>
      <x:c r="B156"/>
      <x:c r="C156"/>
      <x:c r="D156"/>
      <x:c r="E156"/>
      <x:c r="F156" s="56"/>
      <x:c r="G156" s="56" t="str">
        <x:f>IF(F156="","",IF('Paramètres'!$B$7="Oui",F156*'Paramètres'!$F$7,0))</x:f>
      </x:c>
      <x:c r="H156" s="56" t="str">
        <x:f>IF(F156="","",F156+G156)</x:f>
      </x:c>
      <x:c r="I156" s="54"/>
      <x:c r="J156" s="54"/>
      <x:c r="K156"/>
      <x:c r="L156" t="str">
        <x:f>IF(A156="","",IF(J156&lt;&gt;"",0,MAX(0,TODAY()-I156)))</x:f>
      </x:c>
      <x:c r="M156" t="str">
        <x:f>IF(L156&gt;=15,"Relance 2",IF(L156&gt;=1,"Relance 1",IF(K156="À encaisser","Surveiller","")))</x:f>
      </x:c>
      <x:c r="N156"/>
    </x:row>
    <x:row r="157">
      <x:c r="A157" s="54"/>
      <x:c r="B157"/>
      <x:c r="C157"/>
      <x:c r="D157"/>
      <x:c r="E157"/>
      <x:c r="F157" s="56"/>
      <x:c r="G157" s="56" t="str">
        <x:f>IF(F157="","",IF('Paramètres'!$B$7="Oui",F157*'Paramètres'!$F$7,0))</x:f>
      </x:c>
      <x:c r="H157" s="56" t="str">
        <x:f>IF(F157="","",F157+G157)</x:f>
      </x:c>
      <x:c r="I157" s="54"/>
      <x:c r="J157" s="54"/>
      <x:c r="K157"/>
      <x:c r="L157" t="str">
        <x:f>IF(A157="","",IF(J157&lt;&gt;"",0,MAX(0,TODAY()-I157)))</x:f>
      </x:c>
      <x:c r="M157" t="str">
        <x:f>IF(L157&gt;=15,"Relance 2",IF(L157&gt;=1,"Relance 1",IF(K157="À encaisser","Surveiller","")))</x:f>
      </x:c>
      <x:c r="N157"/>
    </x:row>
    <x:row r="158">
      <x:c r="A158" s="54"/>
      <x:c r="B158"/>
      <x:c r="C158"/>
      <x:c r="D158"/>
      <x:c r="E158"/>
      <x:c r="F158" s="56"/>
      <x:c r="G158" s="56" t="str">
        <x:f>IF(F158="","",IF('Paramètres'!$B$7="Oui",F158*'Paramètres'!$F$7,0))</x:f>
      </x:c>
      <x:c r="H158" s="56" t="str">
        <x:f>IF(F158="","",F158+G158)</x:f>
      </x:c>
      <x:c r="I158" s="54"/>
      <x:c r="J158" s="54"/>
      <x:c r="K158"/>
      <x:c r="L158" t="str">
        <x:f>IF(A158="","",IF(J158&lt;&gt;"",0,MAX(0,TODAY()-I158)))</x:f>
      </x:c>
      <x:c r="M158" t="str">
        <x:f>IF(L158&gt;=15,"Relance 2",IF(L158&gt;=1,"Relance 1",IF(K158="À encaisser","Surveiller","")))</x:f>
      </x:c>
      <x:c r="N158"/>
    </x:row>
    <x:row r="159">
      <x:c r="A159" s="54"/>
      <x:c r="B159"/>
      <x:c r="C159"/>
      <x:c r="D159"/>
      <x:c r="E159"/>
      <x:c r="F159" s="56"/>
      <x:c r="G159" s="56" t="str">
        <x:f>IF(F159="","",IF('Paramètres'!$B$7="Oui",F159*'Paramètres'!$F$7,0))</x:f>
      </x:c>
      <x:c r="H159" s="56" t="str">
        <x:f>IF(F159="","",F159+G159)</x:f>
      </x:c>
      <x:c r="I159" s="54"/>
      <x:c r="J159" s="54"/>
      <x:c r="K159"/>
      <x:c r="L159" t="str">
        <x:f>IF(A159="","",IF(J159&lt;&gt;"",0,MAX(0,TODAY()-I159)))</x:f>
      </x:c>
      <x:c r="M159" t="str">
        <x:f>IF(L159&gt;=15,"Relance 2",IF(L159&gt;=1,"Relance 1",IF(K159="À encaisser","Surveiller","")))</x:f>
      </x:c>
      <x:c r="N159"/>
    </x:row>
    <x:row r="160">
      <x:c r="A160" s="54"/>
      <x:c r="B160"/>
      <x:c r="C160"/>
      <x:c r="D160"/>
      <x:c r="E160"/>
      <x:c r="F160" s="56"/>
      <x:c r="G160" s="56" t="str">
        <x:f>IF(F160="","",IF('Paramètres'!$B$7="Oui",F160*'Paramètres'!$F$7,0))</x:f>
      </x:c>
      <x:c r="H160" s="56" t="str">
        <x:f>IF(F160="","",F160+G160)</x:f>
      </x:c>
      <x:c r="I160" s="54"/>
      <x:c r="J160" s="54"/>
      <x:c r="K160"/>
      <x:c r="L160" t="str">
        <x:f>IF(A160="","",IF(J160&lt;&gt;"",0,MAX(0,TODAY()-I160)))</x:f>
      </x:c>
      <x:c r="M160" t="str">
        <x:f>IF(L160&gt;=15,"Relance 2",IF(L160&gt;=1,"Relance 1",IF(K160="À encaisser","Surveiller","")))</x:f>
      </x:c>
      <x:c r="N160"/>
    </x:row>
    <x:row r="161">
      <x:c r="A161" s="54"/>
      <x:c r="B161"/>
      <x:c r="C161"/>
      <x:c r="D161"/>
      <x:c r="E161"/>
      <x:c r="F161" s="56"/>
      <x:c r="G161" s="56" t="str">
        <x:f>IF(F161="","",IF('Paramètres'!$B$7="Oui",F161*'Paramètres'!$F$7,0))</x:f>
      </x:c>
      <x:c r="H161" s="56" t="str">
        <x:f>IF(F161="","",F161+G161)</x:f>
      </x:c>
      <x:c r="I161" s="54"/>
      <x:c r="J161" s="54"/>
      <x:c r="K161"/>
      <x:c r="L161" t="str">
        <x:f>IF(A161="","",IF(J161&lt;&gt;"",0,MAX(0,TODAY()-I161)))</x:f>
      </x:c>
      <x:c r="M161" t="str">
        <x:f>IF(L161&gt;=15,"Relance 2",IF(L161&gt;=1,"Relance 1",IF(K161="À encaisser","Surveiller","")))</x:f>
      </x:c>
      <x:c r="N161"/>
    </x:row>
    <x:row r="162">
      <x:c r="A162" s="54"/>
      <x:c r="B162"/>
      <x:c r="C162"/>
      <x:c r="D162"/>
      <x:c r="E162"/>
      <x:c r="F162" s="56"/>
      <x:c r="G162" s="56" t="str">
        <x:f>IF(F162="","",IF('Paramètres'!$B$7="Oui",F162*'Paramètres'!$F$7,0))</x:f>
      </x:c>
      <x:c r="H162" s="56" t="str">
        <x:f>IF(F162="","",F162+G162)</x:f>
      </x:c>
      <x:c r="I162" s="54"/>
      <x:c r="J162" s="54"/>
      <x:c r="K162"/>
      <x:c r="L162" t="str">
        <x:f>IF(A162="","",IF(J162&lt;&gt;"",0,MAX(0,TODAY()-I162)))</x:f>
      </x:c>
      <x:c r="M162" t="str">
        <x:f>IF(L162&gt;=15,"Relance 2",IF(L162&gt;=1,"Relance 1",IF(K162="À encaisser","Surveiller","")))</x:f>
      </x:c>
      <x:c r="N162"/>
    </x:row>
    <x:row r="163">
      <x:c r="A163" s="54"/>
      <x:c r="B163"/>
      <x:c r="C163"/>
      <x:c r="D163"/>
      <x:c r="E163"/>
      <x:c r="F163" s="56"/>
      <x:c r="G163" s="56" t="str">
        <x:f>IF(F163="","",IF('Paramètres'!$B$7="Oui",F163*'Paramètres'!$F$7,0))</x:f>
      </x:c>
      <x:c r="H163" s="56" t="str">
        <x:f>IF(F163="","",F163+G163)</x:f>
      </x:c>
      <x:c r="I163" s="54"/>
      <x:c r="J163" s="54"/>
      <x:c r="K163"/>
      <x:c r="L163" t="str">
        <x:f>IF(A163="","",IF(J163&lt;&gt;"",0,MAX(0,TODAY()-I163)))</x:f>
      </x:c>
      <x:c r="M163" t="str">
        <x:f>IF(L163&gt;=15,"Relance 2",IF(L163&gt;=1,"Relance 1",IF(K163="À encaisser","Surveiller","")))</x:f>
      </x:c>
      <x:c r="N163"/>
    </x:row>
    <x:row r="164">
      <x:c r="A164" s="54"/>
      <x:c r="B164"/>
      <x:c r="C164"/>
      <x:c r="D164"/>
      <x:c r="E164"/>
      <x:c r="F164" s="56"/>
      <x:c r="G164" s="56" t="str">
        <x:f>IF(F164="","",IF('Paramètres'!$B$7="Oui",F164*'Paramètres'!$F$7,0))</x:f>
      </x:c>
      <x:c r="H164" s="56" t="str">
        <x:f>IF(F164="","",F164+G164)</x:f>
      </x:c>
      <x:c r="I164" s="54"/>
      <x:c r="J164" s="54"/>
      <x:c r="K164"/>
      <x:c r="L164" t="str">
        <x:f>IF(A164="","",IF(J164&lt;&gt;"",0,MAX(0,TODAY()-I164)))</x:f>
      </x:c>
      <x:c r="M164" t="str">
        <x:f>IF(L164&gt;=15,"Relance 2",IF(L164&gt;=1,"Relance 1",IF(K164="À encaisser","Surveiller","")))</x:f>
      </x:c>
      <x:c r="N164"/>
    </x:row>
    <x:row r="165">
      <x:c r="A165" s="54"/>
      <x:c r="B165"/>
      <x:c r="C165"/>
      <x:c r="D165"/>
      <x:c r="E165"/>
      <x:c r="F165" s="56"/>
      <x:c r="G165" s="56" t="str">
        <x:f>IF(F165="","",IF('Paramètres'!$B$7="Oui",F165*'Paramètres'!$F$7,0))</x:f>
      </x:c>
      <x:c r="H165" s="56" t="str">
        <x:f>IF(F165="","",F165+G165)</x:f>
      </x:c>
      <x:c r="I165" s="54"/>
      <x:c r="J165" s="54"/>
      <x:c r="K165"/>
      <x:c r="L165" t="str">
        <x:f>IF(A165="","",IF(J165&lt;&gt;"",0,MAX(0,TODAY()-I165)))</x:f>
      </x:c>
      <x:c r="M165" t="str">
        <x:f>IF(L165&gt;=15,"Relance 2",IF(L165&gt;=1,"Relance 1",IF(K165="À encaisser","Surveiller","")))</x:f>
      </x:c>
      <x:c r="N165"/>
    </x:row>
    <x:row r="166">
      <x:c r="A166" s="54"/>
      <x:c r="B166"/>
      <x:c r="C166"/>
      <x:c r="D166"/>
      <x:c r="E166"/>
      <x:c r="F166" s="56"/>
      <x:c r="G166" s="56" t="str">
        <x:f>IF(F166="","",IF('Paramètres'!$B$7="Oui",F166*'Paramètres'!$F$7,0))</x:f>
      </x:c>
      <x:c r="H166" s="56" t="str">
        <x:f>IF(F166="","",F166+G166)</x:f>
      </x:c>
      <x:c r="I166" s="54"/>
      <x:c r="J166" s="54"/>
      <x:c r="K166"/>
      <x:c r="L166" t="str">
        <x:f>IF(A166="","",IF(J166&lt;&gt;"",0,MAX(0,TODAY()-I166)))</x:f>
      </x:c>
      <x:c r="M166" t="str">
        <x:f>IF(L166&gt;=15,"Relance 2",IF(L166&gt;=1,"Relance 1",IF(K166="À encaisser","Surveiller","")))</x:f>
      </x:c>
      <x:c r="N166"/>
    </x:row>
    <x:row r="167">
      <x:c r="A167" s="54"/>
      <x:c r="B167"/>
      <x:c r="C167"/>
      <x:c r="D167"/>
      <x:c r="E167"/>
      <x:c r="F167" s="56"/>
      <x:c r="G167" s="56" t="str">
        <x:f>IF(F167="","",IF('Paramètres'!$B$7="Oui",F167*'Paramètres'!$F$7,0))</x:f>
      </x:c>
      <x:c r="H167" s="56" t="str">
        <x:f>IF(F167="","",F167+G167)</x:f>
      </x:c>
      <x:c r="I167" s="54"/>
      <x:c r="J167" s="54"/>
      <x:c r="K167"/>
      <x:c r="L167" t="str">
        <x:f>IF(A167="","",IF(J167&lt;&gt;"",0,MAX(0,TODAY()-I167)))</x:f>
      </x:c>
      <x:c r="M167" t="str">
        <x:f>IF(L167&gt;=15,"Relance 2",IF(L167&gt;=1,"Relance 1",IF(K167="À encaisser","Surveiller","")))</x:f>
      </x:c>
      <x:c r="N167"/>
    </x:row>
    <x:row r="168">
      <x:c r="A168" s="54"/>
      <x:c r="B168"/>
      <x:c r="C168"/>
      <x:c r="D168"/>
      <x:c r="E168"/>
      <x:c r="F168" s="56"/>
      <x:c r="G168" s="56" t="str">
        <x:f>IF(F168="","",IF('Paramètres'!$B$7="Oui",F168*'Paramètres'!$F$7,0))</x:f>
      </x:c>
      <x:c r="H168" s="56" t="str">
        <x:f>IF(F168="","",F168+G168)</x:f>
      </x:c>
      <x:c r="I168" s="54"/>
      <x:c r="J168" s="54"/>
      <x:c r="K168"/>
      <x:c r="L168" t="str">
        <x:f>IF(A168="","",IF(J168&lt;&gt;"",0,MAX(0,TODAY()-I168)))</x:f>
      </x:c>
      <x:c r="M168" t="str">
        <x:f>IF(L168&gt;=15,"Relance 2",IF(L168&gt;=1,"Relance 1",IF(K168="À encaisser","Surveiller","")))</x:f>
      </x:c>
      <x:c r="N168"/>
    </x:row>
    <x:row r="169">
      <x:c r="A169" s="54"/>
      <x:c r="B169"/>
      <x:c r="C169"/>
      <x:c r="D169"/>
      <x:c r="E169"/>
      <x:c r="F169" s="56"/>
      <x:c r="G169" s="56" t="str">
        <x:f>IF(F169="","",IF('Paramètres'!$B$7="Oui",F169*'Paramètres'!$F$7,0))</x:f>
      </x:c>
      <x:c r="H169" s="56" t="str">
        <x:f>IF(F169="","",F169+G169)</x:f>
      </x:c>
      <x:c r="I169" s="54"/>
      <x:c r="J169" s="54"/>
      <x:c r="K169"/>
      <x:c r="L169" t="str">
        <x:f>IF(A169="","",IF(J169&lt;&gt;"",0,MAX(0,TODAY()-I169)))</x:f>
      </x:c>
      <x:c r="M169" t="str">
        <x:f>IF(L169&gt;=15,"Relance 2",IF(L169&gt;=1,"Relance 1",IF(K169="À encaisser","Surveiller","")))</x:f>
      </x:c>
      <x:c r="N169"/>
    </x:row>
    <x:row r="170">
      <x:c r="A170" s="54"/>
      <x:c r="B170"/>
      <x:c r="C170"/>
      <x:c r="D170"/>
      <x:c r="E170"/>
      <x:c r="F170" s="56"/>
      <x:c r="G170" s="56" t="str">
        <x:f>IF(F170="","",IF('Paramètres'!$B$7="Oui",F170*'Paramètres'!$F$7,0))</x:f>
      </x:c>
      <x:c r="H170" s="56" t="str">
        <x:f>IF(F170="","",F170+G170)</x:f>
      </x:c>
      <x:c r="I170" s="54"/>
      <x:c r="J170" s="54"/>
      <x:c r="K170"/>
      <x:c r="L170" t="str">
        <x:f>IF(A170="","",IF(J170&lt;&gt;"",0,MAX(0,TODAY()-I170)))</x:f>
      </x:c>
      <x:c r="M170" t="str">
        <x:f>IF(L170&gt;=15,"Relance 2",IF(L170&gt;=1,"Relance 1",IF(K170="À encaisser","Surveiller","")))</x:f>
      </x:c>
      <x:c r="N170"/>
    </x:row>
    <x:row r="171">
      <x:c r="A171" s="54"/>
      <x:c r="B171"/>
      <x:c r="C171"/>
      <x:c r="D171"/>
      <x:c r="E171"/>
      <x:c r="F171" s="56"/>
      <x:c r="G171" s="56" t="str">
        <x:f>IF(F171="","",IF('Paramètres'!$B$7="Oui",F171*'Paramètres'!$F$7,0))</x:f>
      </x:c>
      <x:c r="H171" s="56" t="str">
        <x:f>IF(F171="","",F171+G171)</x:f>
      </x:c>
      <x:c r="I171" s="54"/>
      <x:c r="J171" s="54"/>
      <x:c r="K171"/>
      <x:c r="L171" t="str">
        <x:f>IF(A171="","",IF(J171&lt;&gt;"",0,MAX(0,TODAY()-I171)))</x:f>
      </x:c>
      <x:c r="M171" t="str">
        <x:f>IF(L171&gt;=15,"Relance 2",IF(L171&gt;=1,"Relance 1",IF(K171="À encaisser","Surveiller","")))</x:f>
      </x:c>
      <x:c r="N171"/>
    </x:row>
    <x:row r="172">
      <x:c r="A172" s="54"/>
      <x:c r="B172"/>
      <x:c r="C172"/>
      <x:c r="D172"/>
      <x:c r="E172"/>
      <x:c r="F172" s="56"/>
      <x:c r="G172" s="56" t="str">
        <x:f>IF(F172="","",IF('Paramètres'!$B$7="Oui",F172*'Paramètres'!$F$7,0))</x:f>
      </x:c>
      <x:c r="H172" s="56" t="str">
        <x:f>IF(F172="","",F172+G172)</x:f>
      </x:c>
      <x:c r="I172" s="54"/>
      <x:c r="J172" s="54"/>
      <x:c r="K172"/>
      <x:c r="L172" t="str">
        <x:f>IF(A172="","",IF(J172&lt;&gt;"",0,MAX(0,TODAY()-I172)))</x:f>
      </x:c>
      <x:c r="M172" t="str">
        <x:f>IF(L172&gt;=15,"Relance 2",IF(L172&gt;=1,"Relance 1",IF(K172="À encaisser","Surveiller","")))</x:f>
      </x:c>
      <x:c r="N172"/>
    </x:row>
    <x:row r="173">
      <x:c r="A173" s="54"/>
      <x:c r="B173"/>
      <x:c r="C173"/>
      <x:c r="D173"/>
      <x:c r="E173"/>
      <x:c r="F173" s="56"/>
      <x:c r="G173" s="56" t="str">
        <x:f>IF(F173="","",IF('Paramètres'!$B$7="Oui",F173*'Paramètres'!$F$7,0))</x:f>
      </x:c>
      <x:c r="H173" s="56" t="str">
        <x:f>IF(F173="","",F173+G173)</x:f>
      </x:c>
      <x:c r="I173" s="54"/>
      <x:c r="J173" s="54"/>
      <x:c r="K173"/>
      <x:c r="L173" t="str">
        <x:f>IF(A173="","",IF(J173&lt;&gt;"",0,MAX(0,TODAY()-I173)))</x:f>
      </x:c>
      <x:c r="M173" t="str">
        <x:f>IF(L173&gt;=15,"Relance 2",IF(L173&gt;=1,"Relance 1",IF(K173="À encaisser","Surveiller","")))</x:f>
      </x:c>
      <x:c r="N173"/>
    </x:row>
    <x:row r="174">
      <x:c r="A174" s="54"/>
      <x:c r="B174"/>
      <x:c r="C174"/>
      <x:c r="D174"/>
      <x:c r="E174"/>
      <x:c r="F174" s="56"/>
      <x:c r="G174" s="56" t="str">
        <x:f>IF(F174="","",IF('Paramètres'!$B$7="Oui",F174*'Paramètres'!$F$7,0))</x:f>
      </x:c>
      <x:c r="H174" s="56" t="str">
        <x:f>IF(F174="","",F174+G174)</x:f>
      </x:c>
      <x:c r="I174" s="54"/>
      <x:c r="J174" s="54"/>
      <x:c r="K174"/>
      <x:c r="L174" t="str">
        <x:f>IF(A174="","",IF(J174&lt;&gt;"",0,MAX(0,TODAY()-I174)))</x:f>
      </x:c>
      <x:c r="M174" t="str">
        <x:f>IF(L174&gt;=15,"Relance 2",IF(L174&gt;=1,"Relance 1",IF(K174="À encaisser","Surveiller","")))</x:f>
      </x:c>
      <x:c r="N174"/>
    </x:row>
    <x:row r="175">
      <x:c r="A175" s="54"/>
      <x:c r="B175"/>
      <x:c r="C175"/>
      <x:c r="D175"/>
      <x:c r="E175"/>
      <x:c r="F175" s="56"/>
      <x:c r="G175" s="56" t="str">
        <x:f>IF(F175="","",IF('Paramètres'!$B$7="Oui",F175*'Paramètres'!$F$7,0))</x:f>
      </x:c>
      <x:c r="H175" s="56" t="str">
        <x:f>IF(F175="","",F175+G175)</x:f>
      </x:c>
      <x:c r="I175" s="54"/>
      <x:c r="J175" s="54"/>
      <x:c r="K175"/>
      <x:c r="L175" t="str">
        <x:f>IF(A175="","",IF(J175&lt;&gt;"",0,MAX(0,TODAY()-I175)))</x:f>
      </x:c>
      <x:c r="M175" t="str">
        <x:f>IF(L175&gt;=15,"Relance 2",IF(L175&gt;=1,"Relance 1",IF(K175="À encaisser","Surveiller","")))</x:f>
      </x:c>
      <x:c r="N175"/>
    </x:row>
    <x:row r="176">
      <x:c r="A176" s="54"/>
      <x:c r="B176"/>
      <x:c r="C176"/>
      <x:c r="D176"/>
      <x:c r="E176"/>
      <x:c r="F176" s="56"/>
      <x:c r="G176" s="56" t="str">
        <x:f>IF(F176="","",IF('Paramètres'!$B$7="Oui",F176*'Paramètres'!$F$7,0))</x:f>
      </x:c>
      <x:c r="H176" s="56" t="str">
        <x:f>IF(F176="","",F176+G176)</x:f>
      </x:c>
      <x:c r="I176" s="54"/>
      <x:c r="J176" s="54"/>
      <x:c r="K176"/>
      <x:c r="L176" t="str">
        <x:f>IF(A176="","",IF(J176&lt;&gt;"",0,MAX(0,TODAY()-I176)))</x:f>
      </x:c>
      <x:c r="M176" t="str">
        <x:f>IF(L176&gt;=15,"Relance 2",IF(L176&gt;=1,"Relance 1",IF(K176="À encaisser","Surveiller","")))</x:f>
      </x:c>
      <x:c r="N176"/>
    </x:row>
    <x:row r="177">
      <x:c r="A177" s="54"/>
      <x:c r="B177"/>
      <x:c r="C177"/>
      <x:c r="D177"/>
      <x:c r="E177"/>
      <x:c r="F177" s="56"/>
      <x:c r="G177" s="56" t="str">
        <x:f>IF(F177="","",IF('Paramètres'!$B$7="Oui",F177*'Paramètres'!$F$7,0))</x:f>
      </x:c>
      <x:c r="H177" s="56" t="str">
        <x:f>IF(F177="","",F177+G177)</x:f>
      </x:c>
      <x:c r="I177" s="54"/>
      <x:c r="J177" s="54"/>
      <x:c r="K177"/>
      <x:c r="L177" t="str">
        <x:f>IF(A177="","",IF(J177&lt;&gt;"",0,MAX(0,TODAY()-I177)))</x:f>
      </x:c>
      <x:c r="M177" t="str">
        <x:f>IF(L177&gt;=15,"Relance 2",IF(L177&gt;=1,"Relance 1",IF(K177="À encaisser","Surveiller","")))</x:f>
      </x:c>
      <x:c r="N177"/>
    </x:row>
    <x:row r="178">
      <x:c r="A178" s="54"/>
      <x:c r="B178"/>
      <x:c r="C178"/>
      <x:c r="D178"/>
      <x:c r="E178"/>
      <x:c r="F178" s="56"/>
      <x:c r="G178" s="56" t="str">
        <x:f>IF(F178="","",IF('Paramètres'!$B$7="Oui",F178*'Paramètres'!$F$7,0))</x:f>
      </x:c>
      <x:c r="H178" s="56" t="str">
        <x:f>IF(F178="","",F178+G178)</x:f>
      </x:c>
      <x:c r="I178" s="54"/>
      <x:c r="J178" s="54"/>
      <x:c r="K178"/>
      <x:c r="L178" t="str">
        <x:f>IF(A178="","",IF(J178&lt;&gt;"",0,MAX(0,TODAY()-I178)))</x:f>
      </x:c>
      <x:c r="M178" t="str">
        <x:f>IF(L178&gt;=15,"Relance 2",IF(L178&gt;=1,"Relance 1",IF(K178="À encaisser","Surveiller","")))</x:f>
      </x:c>
      <x:c r="N178"/>
    </x:row>
    <x:row r="179">
      <x:c r="A179" s="54"/>
      <x:c r="B179"/>
      <x:c r="C179"/>
      <x:c r="D179"/>
      <x:c r="E179"/>
      <x:c r="F179" s="56"/>
      <x:c r="G179" s="56" t="str">
        <x:f>IF(F179="","",IF('Paramètres'!$B$7="Oui",F179*'Paramètres'!$F$7,0))</x:f>
      </x:c>
      <x:c r="H179" s="56" t="str">
        <x:f>IF(F179="","",F179+G179)</x:f>
      </x:c>
      <x:c r="I179" s="54"/>
      <x:c r="J179" s="54"/>
      <x:c r="K179"/>
      <x:c r="L179" t="str">
        <x:f>IF(A179="","",IF(J179&lt;&gt;"",0,MAX(0,TODAY()-I179)))</x:f>
      </x:c>
      <x:c r="M179" t="str">
        <x:f>IF(L179&gt;=15,"Relance 2",IF(L179&gt;=1,"Relance 1",IF(K179="À encaisser","Surveiller","")))</x:f>
      </x:c>
      <x:c r="N179"/>
    </x:row>
    <x:row r="180">
      <x:c r="A180" s="54"/>
      <x:c r="B180"/>
      <x:c r="C180"/>
      <x:c r="D180"/>
      <x:c r="E180"/>
      <x:c r="F180" s="56"/>
      <x:c r="G180" s="56" t="str">
        <x:f>IF(F180="","",IF('Paramètres'!$B$7="Oui",F180*'Paramètres'!$F$7,0))</x:f>
      </x:c>
      <x:c r="H180" s="56" t="str">
        <x:f>IF(F180="","",F180+G180)</x:f>
      </x:c>
      <x:c r="I180" s="54"/>
      <x:c r="J180" s="54"/>
      <x:c r="K180"/>
      <x:c r="L180" t="str">
        <x:f>IF(A180="","",IF(J180&lt;&gt;"",0,MAX(0,TODAY()-I180)))</x:f>
      </x:c>
      <x:c r="M180" t="str">
        <x:f>IF(L180&gt;=15,"Relance 2",IF(L180&gt;=1,"Relance 1",IF(K180="À encaisser","Surveiller","")))</x:f>
      </x:c>
      <x:c r="N180"/>
    </x:row>
    <x:row r="181">
      <x:c r="A181" s="54"/>
      <x:c r="B181"/>
      <x:c r="C181"/>
      <x:c r="D181"/>
      <x:c r="E181"/>
      <x:c r="F181" s="56"/>
      <x:c r="G181" s="56" t="str">
        <x:f>IF(F181="","",IF('Paramètres'!$B$7="Oui",F181*'Paramètres'!$F$7,0))</x:f>
      </x:c>
      <x:c r="H181" s="56" t="str">
        <x:f>IF(F181="","",F181+G181)</x:f>
      </x:c>
      <x:c r="I181" s="54"/>
      <x:c r="J181" s="54"/>
      <x:c r="K181"/>
      <x:c r="L181" t="str">
        <x:f>IF(A181="","",IF(J181&lt;&gt;"",0,MAX(0,TODAY()-I181)))</x:f>
      </x:c>
      <x:c r="M181" t="str">
        <x:f>IF(L181&gt;=15,"Relance 2",IF(L181&gt;=1,"Relance 1",IF(K181="À encaisser","Surveiller","")))</x:f>
      </x:c>
      <x:c r="N181"/>
    </x:row>
    <x:row r="182">
      <x:c r="A182" s="54"/>
      <x:c r="B182"/>
      <x:c r="C182"/>
      <x:c r="D182"/>
      <x:c r="E182"/>
      <x:c r="F182" s="56"/>
      <x:c r="G182" s="56" t="str">
        <x:f>IF(F182="","",IF('Paramètres'!$B$7="Oui",F182*'Paramètres'!$F$7,0))</x:f>
      </x:c>
      <x:c r="H182" s="56" t="str">
        <x:f>IF(F182="","",F182+G182)</x:f>
      </x:c>
      <x:c r="I182" s="54"/>
      <x:c r="J182" s="54"/>
      <x:c r="K182"/>
      <x:c r="L182" t="str">
        <x:f>IF(A182="","",IF(J182&lt;&gt;"",0,MAX(0,TODAY()-I182)))</x:f>
      </x:c>
      <x:c r="M182" t="str">
        <x:f>IF(L182&gt;=15,"Relance 2",IF(L182&gt;=1,"Relance 1",IF(K182="À encaisser","Surveiller","")))</x:f>
      </x:c>
      <x:c r="N182"/>
    </x:row>
    <x:row r="183">
      <x:c r="A183" s="54"/>
      <x:c r="B183"/>
      <x:c r="C183"/>
      <x:c r="D183"/>
      <x:c r="E183"/>
      <x:c r="F183" s="56"/>
      <x:c r="G183" s="56" t="str">
        <x:f>IF(F183="","",IF('Paramètres'!$B$7="Oui",F183*'Paramètres'!$F$7,0))</x:f>
      </x:c>
      <x:c r="H183" s="56" t="str">
        <x:f>IF(F183="","",F183+G183)</x:f>
      </x:c>
      <x:c r="I183" s="54"/>
      <x:c r="J183" s="54"/>
      <x:c r="K183"/>
      <x:c r="L183" t="str">
        <x:f>IF(A183="","",IF(J183&lt;&gt;"",0,MAX(0,TODAY()-I183)))</x:f>
      </x:c>
      <x:c r="M183" t="str">
        <x:f>IF(L183&gt;=15,"Relance 2",IF(L183&gt;=1,"Relance 1",IF(K183="À encaisser","Surveiller","")))</x:f>
      </x:c>
      <x:c r="N183"/>
    </x:row>
    <x:row r="184">
      <x:c r="A184" s="54"/>
      <x:c r="B184"/>
      <x:c r="C184"/>
      <x:c r="D184"/>
      <x:c r="E184"/>
      <x:c r="F184" s="56"/>
      <x:c r="G184" s="56" t="str">
        <x:f>IF(F184="","",IF('Paramètres'!$B$7="Oui",F184*'Paramètres'!$F$7,0))</x:f>
      </x:c>
      <x:c r="H184" s="56" t="str">
        <x:f>IF(F184="","",F184+G184)</x:f>
      </x:c>
      <x:c r="I184" s="54"/>
      <x:c r="J184" s="54"/>
      <x:c r="K184"/>
      <x:c r="L184" t="str">
        <x:f>IF(A184="","",IF(J184&lt;&gt;"",0,MAX(0,TODAY()-I184)))</x:f>
      </x:c>
      <x:c r="M184" t="str">
        <x:f>IF(L184&gt;=15,"Relance 2",IF(L184&gt;=1,"Relance 1",IF(K184="À encaisser","Surveiller","")))</x:f>
      </x:c>
      <x:c r="N184"/>
    </x:row>
    <x:row r="185">
      <x:c r="A185" s="54"/>
      <x:c r="B185"/>
      <x:c r="C185"/>
      <x:c r="D185"/>
      <x:c r="E185"/>
      <x:c r="F185" s="56"/>
      <x:c r="G185" s="56" t="str">
        <x:f>IF(F185="","",IF('Paramètres'!$B$7="Oui",F185*'Paramètres'!$F$7,0))</x:f>
      </x:c>
      <x:c r="H185" s="56" t="str">
        <x:f>IF(F185="","",F185+G185)</x:f>
      </x:c>
      <x:c r="I185" s="54"/>
      <x:c r="J185" s="54"/>
      <x:c r="K185"/>
      <x:c r="L185" t="str">
        <x:f>IF(A185="","",IF(J185&lt;&gt;"",0,MAX(0,TODAY()-I185)))</x:f>
      </x:c>
      <x:c r="M185" t="str">
        <x:f>IF(L185&gt;=15,"Relance 2",IF(L185&gt;=1,"Relance 1",IF(K185="À encaisser","Surveiller","")))</x:f>
      </x:c>
      <x:c r="N185"/>
    </x:row>
    <x:row r="186">
      <x:c r="A186" s="54"/>
      <x:c r="B186"/>
      <x:c r="C186"/>
      <x:c r="D186"/>
      <x:c r="E186"/>
      <x:c r="F186" s="56"/>
      <x:c r="G186" s="56" t="str">
        <x:f>IF(F186="","",IF('Paramètres'!$B$7="Oui",F186*'Paramètres'!$F$7,0))</x:f>
      </x:c>
      <x:c r="H186" s="56" t="str">
        <x:f>IF(F186="","",F186+G186)</x:f>
      </x:c>
      <x:c r="I186" s="54"/>
      <x:c r="J186" s="54"/>
      <x:c r="K186"/>
      <x:c r="L186" t="str">
        <x:f>IF(A186="","",IF(J186&lt;&gt;"",0,MAX(0,TODAY()-I186)))</x:f>
      </x:c>
      <x:c r="M186" t="str">
        <x:f>IF(L186&gt;=15,"Relance 2",IF(L186&gt;=1,"Relance 1",IF(K186="À encaisser","Surveiller","")))</x:f>
      </x:c>
      <x:c r="N186"/>
    </x:row>
    <x:row r="187">
      <x:c r="A187" s="54"/>
      <x:c r="B187"/>
      <x:c r="C187"/>
      <x:c r="D187"/>
      <x:c r="E187"/>
      <x:c r="F187" s="56"/>
      <x:c r="G187" s="56" t="str">
        <x:f>IF(F187="","",IF('Paramètres'!$B$7="Oui",F187*'Paramètres'!$F$7,0))</x:f>
      </x:c>
      <x:c r="H187" s="56" t="str">
        <x:f>IF(F187="","",F187+G187)</x:f>
      </x:c>
      <x:c r="I187" s="54"/>
      <x:c r="J187" s="54"/>
      <x:c r="K187"/>
      <x:c r="L187" t="str">
        <x:f>IF(A187="","",IF(J187&lt;&gt;"",0,MAX(0,TODAY()-I187)))</x:f>
      </x:c>
      <x:c r="M187" t="str">
        <x:f>IF(L187&gt;=15,"Relance 2",IF(L187&gt;=1,"Relance 1",IF(K187="À encaisser","Surveiller","")))</x:f>
      </x:c>
      <x:c r="N187"/>
    </x:row>
    <x:row r="188">
      <x:c r="A188" s="54"/>
      <x:c r="B188"/>
      <x:c r="C188"/>
      <x:c r="D188"/>
      <x:c r="E188"/>
      <x:c r="F188" s="56"/>
      <x:c r="G188" s="56" t="str">
        <x:f>IF(F188="","",IF('Paramètres'!$B$7="Oui",F188*'Paramètres'!$F$7,0))</x:f>
      </x:c>
      <x:c r="H188" s="56" t="str">
        <x:f>IF(F188="","",F188+G188)</x:f>
      </x:c>
      <x:c r="I188" s="54"/>
      <x:c r="J188" s="54"/>
      <x:c r="K188"/>
      <x:c r="L188" t="str">
        <x:f>IF(A188="","",IF(J188&lt;&gt;"",0,MAX(0,TODAY()-I188)))</x:f>
      </x:c>
      <x:c r="M188" t="str">
        <x:f>IF(L188&gt;=15,"Relance 2",IF(L188&gt;=1,"Relance 1",IF(K188="À encaisser","Surveiller","")))</x:f>
      </x:c>
      <x:c r="N188"/>
    </x:row>
    <x:row r="189">
      <x:c r="A189" s="54"/>
      <x:c r="B189"/>
      <x:c r="C189"/>
      <x:c r="D189"/>
      <x:c r="E189"/>
      <x:c r="F189" s="56"/>
      <x:c r="G189" s="56" t="str">
        <x:f>IF(F189="","",IF('Paramètres'!$B$7="Oui",F189*'Paramètres'!$F$7,0))</x:f>
      </x:c>
      <x:c r="H189" s="56" t="str">
        <x:f>IF(F189="","",F189+G189)</x:f>
      </x:c>
      <x:c r="I189" s="54"/>
      <x:c r="J189" s="54"/>
      <x:c r="K189"/>
      <x:c r="L189" t="str">
        <x:f>IF(A189="","",IF(J189&lt;&gt;"",0,MAX(0,TODAY()-I189)))</x:f>
      </x:c>
      <x:c r="M189" t="str">
        <x:f>IF(L189&gt;=15,"Relance 2",IF(L189&gt;=1,"Relance 1",IF(K189="À encaisser","Surveiller","")))</x:f>
      </x:c>
      <x:c r="N189"/>
    </x:row>
    <x:row r="190">
      <x:c r="A190" s="54"/>
      <x:c r="B190"/>
      <x:c r="C190"/>
      <x:c r="D190"/>
      <x:c r="E190"/>
      <x:c r="F190" s="56"/>
      <x:c r="G190" s="56" t="str">
        <x:f>IF(F190="","",IF('Paramètres'!$B$7="Oui",F190*'Paramètres'!$F$7,0))</x:f>
      </x:c>
      <x:c r="H190" s="56" t="str">
        <x:f>IF(F190="","",F190+G190)</x:f>
      </x:c>
      <x:c r="I190" s="54"/>
      <x:c r="J190" s="54"/>
      <x:c r="K190"/>
      <x:c r="L190" t="str">
        <x:f>IF(A190="","",IF(J190&lt;&gt;"",0,MAX(0,TODAY()-I190)))</x:f>
      </x:c>
      <x:c r="M190" t="str">
        <x:f>IF(L190&gt;=15,"Relance 2",IF(L190&gt;=1,"Relance 1",IF(K190="À encaisser","Surveiller","")))</x:f>
      </x:c>
      <x:c r="N190"/>
    </x:row>
    <x:row r="191">
      <x:c r="A191" s="54"/>
      <x:c r="B191"/>
      <x:c r="C191"/>
      <x:c r="D191"/>
      <x:c r="E191"/>
      <x:c r="F191" s="56"/>
      <x:c r="G191" s="56" t="str">
        <x:f>IF(F191="","",IF('Paramètres'!$B$7="Oui",F191*'Paramètres'!$F$7,0))</x:f>
      </x:c>
      <x:c r="H191" s="56" t="str">
        <x:f>IF(F191="","",F191+G191)</x:f>
      </x:c>
      <x:c r="I191" s="54"/>
      <x:c r="J191" s="54"/>
      <x:c r="K191"/>
      <x:c r="L191" t="str">
        <x:f>IF(A191="","",IF(J191&lt;&gt;"",0,MAX(0,TODAY()-I191)))</x:f>
      </x:c>
      <x:c r="M191" t="str">
        <x:f>IF(L191&gt;=15,"Relance 2",IF(L191&gt;=1,"Relance 1",IF(K191="À encaisser","Surveiller","")))</x:f>
      </x:c>
      <x:c r="N191"/>
    </x:row>
    <x:row r="192">
      <x:c r="A192" s="54"/>
      <x:c r="B192"/>
      <x:c r="C192"/>
      <x:c r="D192"/>
      <x:c r="E192"/>
      <x:c r="F192" s="56"/>
      <x:c r="G192" s="56" t="str">
        <x:f>IF(F192="","",IF('Paramètres'!$B$7="Oui",F192*'Paramètres'!$F$7,0))</x:f>
      </x:c>
      <x:c r="H192" s="56" t="str">
        <x:f>IF(F192="","",F192+G192)</x:f>
      </x:c>
      <x:c r="I192" s="54"/>
      <x:c r="J192" s="54"/>
      <x:c r="K192"/>
      <x:c r="L192" t="str">
        <x:f>IF(A192="","",IF(J192&lt;&gt;"",0,MAX(0,TODAY()-I192)))</x:f>
      </x:c>
      <x:c r="M192" t="str">
        <x:f>IF(L192&gt;=15,"Relance 2",IF(L192&gt;=1,"Relance 1",IF(K192="À encaisser","Surveiller","")))</x:f>
      </x:c>
      <x:c r="N192"/>
    </x:row>
    <x:row r="193">
      <x:c r="A193" s="54"/>
      <x:c r="B193"/>
      <x:c r="C193"/>
      <x:c r="D193"/>
      <x:c r="E193"/>
      <x:c r="F193" s="56"/>
      <x:c r="G193" s="56" t="str">
        <x:f>IF(F193="","",IF('Paramètres'!$B$7="Oui",F193*'Paramètres'!$F$7,0))</x:f>
      </x:c>
      <x:c r="H193" s="56" t="str">
        <x:f>IF(F193="","",F193+G193)</x:f>
      </x:c>
      <x:c r="I193" s="54"/>
      <x:c r="J193" s="54"/>
      <x:c r="K193"/>
      <x:c r="L193" t="str">
        <x:f>IF(A193="","",IF(J193&lt;&gt;"",0,MAX(0,TODAY()-I193)))</x:f>
      </x:c>
      <x:c r="M193" t="str">
        <x:f>IF(L193&gt;=15,"Relance 2",IF(L193&gt;=1,"Relance 1",IF(K193="À encaisser","Surveiller","")))</x:f>
      </x:c>
      <x:c r="N193"/>
    </x:row>
    <x:row r="194">
      <x:c r="A194" s="54"/>
      <x:c r="B194"/>
      <x:c r="C194"/>
      <x:c r="D194"/>
      <x:c r="E194"/>
      <x:c r="F194" s="56"/>
      <x:c r="G194" s="56" t="str">
        <x:f>IF(F194="","",IF('Paramètres'!$B$7="Oui",F194*'Paramètres'!$F$7,0))</x:f>
      </x:c>
      <x:c r="H194" s="56" t="str">
        <x:f>IF(F194="","",F194+G194)</x:f>
      </x:c>
      <x:c r="I194" s="54"/>
      <x:c r="J194" s="54"/>
      <x:c r="K194"/>
      <x:c r="L194" t="str">
        <x:f>IF(A194="","",IF(J194&lt;&gt;"",0,MAX(0,TODAY()-I194)))</x:f>
      </x:c>
      <x:c r="M194" t="str">
        <x:f>IF(L194&gt;=15,"Relance 2",IF(L194&gt;=1,"Relance 1",IF(K194="À encaisser","Surveiller","")))</x:f>
      </x:c>
      <x:c r="N194"/>
    </x:row>
    <x:row r="195">
      <x:c r="A195" s="54"/>
      <x:c r="B195"/>
      <x:c r="C195"/>
      <x:c r="D195"/>
      <x:c r="E195"/>
      <x:c r="F195" s="56"/>
      <x:c r="G195" s="56" t="str">
        <x:f>IF(F195="","",IF('Paramètres'!$B$7="Oui",F195*'Paramètres'!$F$7,0))</x:f>
      </x:c>
      <x:c r="H195" s="56" t="str">
        <x:f>IF(F195="","",F195+G195)</x:f>
      </x:c>
      <x:c r="I195" s="54"/>
      <x:c r="J195" s="54"/>
      <x:c r="K195"/>
      <x:c r="L195" t="str">
        <x:f>IF(A195="","",IF(J195&lt;&gt;"",0,MAX(0,TODAY()-I195)))</x:f>
      </x:c>
      <x:c r="M195" t="str">
        <x:f>IF(L195&gt;=15,"Relance 2",IF(L195&gt;=1,"Relance 1",IF(K195="À encaisser","Surveiller","")))</x:f>
      </x:c>
      <x:c r="N195"/>
    </x:row>
    <x:row r="196">
      <x:c r="A196" s="54"/>
      <x:c r="B196"/>
      <x:c r="C196"/>
      <x:c r="D196"/>
      <x:c r="E196"/>
      <x:c r="F196" s="56"/>
      <x:c r="G196" s="56" t="str">
        <x:f>IF(F196="","",IF('Paramètres'!$B$7="Oui",F196*'Paramètres'!$F$7,0))</x:f>
      </x:c>
      <x:c r="H196" s="56" t="str">
        <x:f>IF(F196="","",F196+G196)</x:f>
      </x:c>
      <x:c r="I196" s="54"/>
      <x:c r="J196" s="54"/>
      <x:c r="K196"/>
      <x:c r="L196" t="str">
        <x:f>IF(A196="","",IF(J196&lt;&gt;"",0,MAX(0,TODAY()-I196)))</x:f>
      </x:c>
      <x:c r="M196" t="str">
        <x:f>IF(L196&gt;=15,"Relance 2",IF(L196&gt;=1,"Relance 1",IF(K196="À encaisser","Surveiller","")))</x:f>
      </x:c>
      <x:c r="N196"/>
    </x:row>
    <x:row r="197">
      <x:c r="A197" s="54"/>
      <x:c r="B197"/>
      <x:c r="C197"/>
      <x:c r="D197"/>
      <x:c r="E197"/>
      <x:c r="F197" s="56"/>
      <x:c r="G197" s="56" t="str">
        <x:f>IF(F197="","",IF('Paramètres'!$B$7="Oui",F197*'Paramètres'!$F$7,0))</x:f>
      </x:c>
      <x:c r="H197" s="56" t="str">
        <x:f>IF(F197="","",F197+G197)</x:f>
      </x:c>
      <x:c r="I197" s="54"/>
      <x:c r="J197" s="54"/>
      <x:c r="K197"/>
      <x:c r="L197" t="str">
        <x:f>IF(A197="","",IF(J197&lt;&gt;"",0,MAX(0,TODAY()-I197)))</x:f>
      </x:c>
      <x:c r="M197" t="str">
        <x:f>IF(L197&gt;=15,"Relance 2",IF(L197&gt;=1,"Relance 1",IF(K197="À encaisser","Surveiller","")))</x:f>
      </x:c>
      <x:c r="N197"/>
    </x:row>
    <x:row r="198">
      <x:c r="A198" s="54"/>
      <x:c r="B198"/>
      <x:c r="C198"/>
      <x:c r="D198"/>
      <x:c r="E198"/>
      <x:c r="F198" s="56"/>
      <x:c r="G198" s="56" t="str">
        <x:f>IF(F198="","",IF('Paramètres'!$B$7="Oui",F198*'Paramètres'!$F$7,0))</x:f>
      </x:c>
      <x:c r="H198" s="56" t="str">
        <x:f>IF(F198="","",F198+G198)</x:f>
      </x:c>
      <x:c r="I198" s="54"/>
      <x:c r="J198" s="54"/>
      <x:c r="K198"/>
      <x:c r="L198" t="str">
        <x:f>IF(A198="","",IF(J198&lt;&gt;"",0,MAX(0,TODAY()-I198)))</x:f>
      </x:c>
      <x:c r="M198" t="str">
        <x:f>IF(L198&gt;=15,"Relance 2",IF(L198&gt;=1,"Relance 1",IF(K198="À encaisser","Surveiller","")))</x:f>
      </x:c>
      <x:c r="N198"/>
    </x:row>
    <x:row r="199">
      <x:c r="A199" s="54"/>
      <x:c r="B199"/>
      <x:c r="C199"/>
      <x:c r="D199"/>
      <x:c r="E199"/>
      <x:c r="F199" s="56"/>
      <x:c r="G199" s="56" t="str">
        <x:f>IF(F199="","",IF('Paramètres'!$B$7="Oui",F199*'Paramètres'!$F$7,0))</x:f>
      </x:c>
      <x:c r="H199" s="56" t="str">
        <x:f>IF(F199="","",F199+G199)</x:f>
      </x:c>
      <x:c r="I199" s="54"/>
      <x:c r="J199" s="54"/>
      <x:c r="K199"/>
      <x:c r="L199" t="str">
        <x:f>IF(A199="","",IF(J199&lt;&gt;"",0,MAX(0,TODAY()-I199)))</x:f>
      </x:c>
      <x:c r="M199" t="str">
        <x:f>IF(L199&gt;=15,"Relance 2",IF(L199&gt;=1,"Relance 1",IF(K199="À encaisser","Surveiller","")))</x:f>
      </x:c>
      <x:c r="N199"/>
    </x:row>
    <x:row r="200">
      <x:c r="A200" s="54"/>
      <x:c r="B200"/>
      <x:c r="C200"/>
      <x:c r="D200"/>
      <x:c r="E200"/>
      <x:c r="F200" s="56"/>
      <x:c r="G200" s="56" t="str">
        <x:f>IF(F200="","",IF('Paramètres'!$B$7="Oui",F200*'Paramètres'!$F$7,0))</x:f>
      </x:c>
      <x:c r="H200" s="56" t="str">
        <x:f>IF(F200="","",F200+G200)</x:f>
      </x:c>
      <x:c r="I200" s="54"/>
      <x:c r="J200" s="54"/>
      <x:c r="K200"/>
      <x:c r="L200" t="str">
        <x:f>IF(A200="","",IF(J200&lt;&gt;"",0,MAX(0,TODAY()-I200)))</x:f>
      </x:c>
      <x:c r="M200" t="str">
        <x:f>IF(L200&gt;=15,"Relance 2",IF(L200&gt;=1,"Relance 1",IF(K200="À encaisser","Surveiller","")))</x:f>
      </x:c>
      <x:c r="N200"/>
    </x:row>
    <x:row r="201">
      <x:c r="A201" s="54"/>
      <x:c r="B201"/>
      <x:c r="C201"/>
      <x:c r="D201"/>
      <x:c r="E201"/>
      <x:c r="F201" s="56"/>
      <x:c r="G201" s="56" t="str">
        <x:f>IF(F201="","",IF('Paramètres'!$B$7="Oui",F201*'Paramètres'!$F$7,0))</x:f>
      </x:c>
      <x:c r="H201" s="56" t="str">
        <x:f>IF(F201="","",F201+G201)</x:f>
      </x:c>
      <x:c r="I201" s="54"/>
      <x:c r="J201" s="54"/>
      <x:c r="K201"/>
      <x:c r="L201" t="str">
        <x:f>IF(A201="","",IF(J201&lt;&gt;"",0,MAX(0,TODAY()-I201)))</x:f>
      </x:c>
      <x:c r="M201" t="str">
        <x:f>IF(L201&gt;=15,"Relance 2",IF(L201&gt;=1,"Relance 1",IF(K201="À encaisser","Surveiller","")))</x:f>
      </x:c>
      <x:c r="N201"/>
    </x:row>
    <x:row r="202">
      <x:c r="A202" s="54"/>
      <x:c r="B202"/>
      <x:c r="C202"/>
      <x:c r="D202"/>
      <x:c r="E202"/>
      <x:c r="F202" s="56"/>
      <x:c r="G202" s="56" t="str">
        <x:f>IF(F202="","",IF('Paramètres'!$B$7="Oui",F202*'Paramètres'!$F$7,0))</x:f>
      </x:c>
      <x:c r="H202" s="56" t="str">
        <x:f>IF(F202="","",F202+G202)</x:f>
      </x:c>
      <x:c r="I202" s="54"/>
      <x:c r="J202" s="54"/>
      <x:c r="K202"/>
      <x:c r="L202" t="str">
        <x:f>IF(A202="","",IF(J202&lt;&gt;"",0,MAX(0,TODAY()-I202)))</x:f>
      </x:c>
      <x:c r="M202" t="str">
        <x:f>IF(L202&gt;=15,"Relance 2",IF(L202&gt;=1,"Relance 1",IF(K202="À encaisser","Surveiller","")))</x:f>
      </x:c>
      <x:c r="N202"/>
    </x:row>
    <x:row r="203">
      <x:c r="A203" s="54"/>
      <x:c r="B203"/>
      <x:c r="C203"/>
      <x:c r="D203"/>
      <x:c r="E203"/>
      <x:c r="F203" s="56"/>
      <x:c r="G203" s="56" t="str">
        <x:f>IF(F203="","",IF('Paramètres'!$B$7="Oui",F203*'Paramètres'!$F$7,0))</x:f>
      </x:c>
      <x:c r="H203" s="56" t="str">
        <x:f>IF(F203="","",F203+G203)</x:f>
      </x:c>
      <x:c r="I203" s="54"/>
      <x:c r="J203" s="54"/>
      <x:c r="K203"/>
      <x:c r="L203" t="str">
        <x:f>IF(A203="","",IF(J203&lt;&gt;"",0,MAX(0,TODAY()-I203)))</x:f>
      </x:c>
      <x:c r="M203" t="str">
        <x:f>IF(L203&gt;=15,"Relance 2",IF(L203&gt;=1,"Relance 1",IF(K203="À encaisser","Surveiller","")))</x:f>
      </x:c>
      <x:c r="N203"/>
    </x:row>
  </x:sheetData>
  <x:mergeCells>
    <x:mergeCell ref="A1:N1"/>
  </x:mergeCells>
  <x:conditionalFormatting sqref="K4:K203">
    <x:cfRule type="expression" dxfId="3" priority="1">
      <x:formula>K4="Payée"</x:formula>
    </x:cfRule>
    <x:cfRule type="expression" dxfId="4" priority="2">
      <x:formula>K4="En retard"</x:formula>
    </x:cfRule>
  </x:conditionalFormatting>
  <x:dataValidations count="2">
    <x:dataValidation type="list" sqref="K4:K203">
      <x:formula1>"Brouillon,Envoyée,À encaisser,Payée,En retard,Annulée"</x:formula1>
    </x:dataValidation>
    <x:dataValidation type="list" sqref="E4:E203">
      <x:formula1>"Services,Ventes,Mixte"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4fe9d91e6ed4f3e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8" hidden="0" customWidth="1"/>
    <x:col min="3" max="3" width="28" hidden="0" customWidth="1"/>
    <x:col min="4" max="4" width="16" hidden="0" customWidth="1"/>
    <x:col min="5" max="5" width="16" hidden="0" customWidth="1"/>
    <x:col min="6" max="6" width="18" hidden="0" customWidth="1"/>
    <x:col min="7" max="7" width="14" hidden="0" customWidth="1"/>
    <x:col min="8" max="8" width="14" hidden="0" customWidth="1"/>
    <x:col min="9" max="9" width="14" hidden="0" customWidth="1"/>
    <x:col min="10" max="10" width="14" hidden="0" customWidth="1"/>
    <x:col min="11" max="11" width="28" hidden="0" customWidth="1"/>
  </x:cols>
  <x:sheetData>
    <x:row r="1" ht="28" customHeight="1">
      <x:c r="A1" s="129" t="str">
        <x:v>FICHIER CLIENTS — RELATION, CA, FACTURES IMPAYÉES</x:v>
      </x:c>
      <x:c r="B1" s="129"/>
      <x:c r="C1" s="129"/>
      <x:c r="D1" s="129"/>
      <x:c r="E1" s="129"/>
      <x:c r="F1" s="129"/>
      <x:c r="G1" s="129"/>
      <x:c r="H1" s="129"/>
      <x:c r="I1" s="129"/>
      <x:c r="J1" s="129"/>
      <x:c r="K1" s="129"/>
    </x:row>
    <x:row r="3">
      <x:c r="A3" s="137" t="str">
        <x:v>Client</x:v>
      </x:c>
      <x:c r="B3" s="137" t="str">
        <x:v>Contact</x:v>
      </x:c>
      <x:c r="C3" s="137" t="str">
        <x:v>Email</x:v>
      </x:c>
      <x:c r="D3" s="137" t="str">
        <x:v>Téléphone</x:v>
      </x:c>
      <x:c r="E3" s="137" t="str">
        <x:v>Ville</x:v>
      </x:c>
      <x:c r="F3" s="137" t="str">
        <x:v>Secteur</x:v>
      </x:c>
      <x:c r="G3" s="137" t="str">
        <x:v>CA facturé</x:v>
      </x:c>
      <x:c r="H3" s="137" t="str">
        <x:v>CA encaissé</x:v>
      </x:c>
      <x:c r="I3" s="137" t="str">
        <x:v>Impayés</x:v>
      </x:c>
      <x:c r="J3" s="137" t="str">
        <x:v>Dernière facture</x:v>
      </x:c>
      <x:c r="K3" s="137" t="str">
        <x:v>Observation</x:v>
      </x:c>
    </x:row>
    <x:row r="4">
      <x:c r="A4" t="str">
        <x:v>Client Martin</x:v>
      </x:c>
      <x:c r="B4" t="str">
        <x:v>M. Martin</x:v>
      </x:c>
      <x:c r="C4" t="str">
        <x:v>martin@example.com</x:v>
      </x:c>
      <x:c r="D4" t="str">
        <x:v>06 12 34 56 78</x:v>
      </x:c>
      <x:c r="E4" t="str">
        <x:v>Lyon</x:v>
      </x:c>
      <x:c r="F4" t="str">
        <x:v>Services</x:v>
      </x:c>
      <x:c r="G4" s="56" t="n">
        <x:f>IF(A4="","",SUMIFS(Facturation!$F$4:$F$203,Facturation!$C$4:$C$203,A4))</x:f>
        <x:v>1200</x:v>
      </x:c>
      <x:c r="H4" s="56" t="n">
        <x:f>IF(A4="","",SUMIFS(Facturation!$F$4:$F$203,Facturation!$C$4:$C$203,A4,Facturation!$K$4:$K$203,"Payée"))</x:f>
        <x:v>1200</x:v>
      </x:c>
      <x:c r="I4" s="56" t="n">
        <x:f>IF(A4="","",G4-H4)</x:f>
        <x:v>0</x:v>
      </x:c>
      <x:c r="J4" s="54" t="n">
        <x:f>IF(A4="","",MAXIFS(Facturation!$A$4:$A$203,Facturation!$C$4:$C$203,A4))</x:f>
        <x:v>46027</x:v>
      </x:c>
    </x:row>
    <x:row r="5">
      <x:c r="A5" t="str">
        <x:v>Boutique Atlas</x:v>
      </x:c>
      <x:c r="B5" t="str">
        <x:v>Mme Benali</x:v>
      </x:c>
      <x:c r="C5" t="str">
        <x:v>contact@atlas.fr</x:v>
      </x:c>
      <x:c r="D5" t="str">
        <x:v>06 11 22 33 44</x:v>
      </x:c>
      <x:c r="E5" t="str">
        <x:v>Paris</x:v>
      </x:c>
      <x:c r="F5" t="str">
        <x:v>Commerce</x:v>
      </x:c>
      <x:c r="G5" s="56" t="n">
        <x:f>IF(A5="","",SUMIFS(Facturation!$F$4:$F$203,Facturation!$C$4:$C$203,A5))</x:f>
        <x:v>340</x:v>
      </x:c>
      <x:c r="H5" s="56" t="n">
        <x:f>IF(A5="","",SUMIFS(Facturation!$F$4:$F$203,Facturation!$C$4:$C$203,A5,Facturation!$K$4:$K$203,"Payée"))</x:f>
        <x:v>340</x:v>
      </x:c>
      <x:c r="I5" s="56" t="n">
        <x:f>IF(A5="","",G5-H5)</x:f>
        <x:v>0</x:v>
      </x:c>
      <x:c r="J5" s="54" t="n">
        <x:f>IF(A5="","",MAXIFS(Facturation!$A$4:$A$203,Facturation!$C$4:$C$203,A5))</x:f>
        <x:v>46040</x:v>
      </x:c>
    </x:row>
    <x:row r="6">
      <x:c r="A6" t="str">
        <x:v>Société Noor</x:v>
      </x:c>
      <x:c r="B6" t="str">
        <x:v>M. Karim</x:v>
      </x:c>
      <x:c r="C6" t="str">
        <x:v>finance@noor.fr</x:v>
      </x:c>
      <x:c r="D6" t="str">
        <x:v>06 55 44 33 22</x:v>
      </x:c>
      <x:c r="E6" t="str">
        <x:v>Marseille</x:v>
      </x:c>
      <x:c r="F6" t="str">
        <x:v>Conseil</x:v>
      </x:c>
      <x:c r="G6" s="56" t="n">
        <x:f>IF(A6="","",SUMIFS(Facturation!$F$4:$F$203,Facturation!$C$4:$C$203,A6))</x:f>
        <x:v>1800</x:v>
      </x:c>
      <x:c r="H6" s="56" t="n">
        <x:f>IF(A6="","",SUMIFS(Facturation!$F$4:$F$203,Facturation!$C$4:$C$203,A6,Facturation!$K$4:$K$203,"Payée"))</x:f>
        <x:v>0</x:v>
      </x:c>
      <x:c r="I6" s="56" t="n">
        <x:f>IF(A6="","",G6-H6)</x:f>
        <x:v>1800</x:v>
      </x:c>
      <x:c r="J6" s="54" t="n">
        <x:f>IF(A6="","",MAXIFS(Facturation!$A$4:$A$203,Facturation!$C$4:$C$203,A6))</x:f>
        <x:v>46056</x:v>
      </x:c>
    </x:row>
    <x:row r="7">
      <x:c r="A7" t="str">
        <x:v>Client Dubois</x:v>
      </x:c>
      <x:c r="B7" t="str">
        <x:v>Mme Dubois</x:v>
      </x:c>
      <x:c r="C7" t="str">
        <x:v>dubois@example.com</x:v>
      </x:c>
      <x:c r="D7" t="str">
        <x:v>06 98 76 54 32</x:v>
      </x:c>
      <x:c r="E7" t="str">
        <x:v>Toulouse</x:v>
      </x:c>
      <x:c r="F7" t="str">
        <x:v>Services</x:v>
      </x:c>
      <x:c r="G7" s="56" t="n">
        <x:f>IF(A7="","",SUMIFS(Facturation!$F$4:$F$203,Facturation!$C$4:$C$203,A7))</x:f>
        <x:v>650</x:v>
      </x:c>
      <x:c r="H7" s="56" t="n">
        <x:f>IF(A7="","",SUMIFS(Facturation!$F$4:$F$203,Facturation!$C$4:$C$203,A7,Facturation!$K$4:$K$203,"Payée"))</x:f>
        <x:v>0</x:v>
      </x:c>
      <x:c r="I7" s="56" t="n">
        <x:f>IF(A7="","",G7-H7)</x:f>
        <x:v>650</x:v>
      </x:c>
      <x:c r="J7" s="54" t="n">
        <x:f>IF(A7="","",MAXIFS(Facturation!$A$4:$A$203,Facturation!$C$4:$C$203,A7))</x:f>
        <x:v>46089</x:v>
      </x:c>
    </x:row>
    <x:row r="8">
      <x:c r="A8"/>
      <x:c r="B8"/>
      <x:c r="C8"/>
      <x:c r="D8"/>
      <x:c r="E8"/>
      <x:c r="F8"/>
      <x:c r="G8" s="56" t="str">
        <x:f>IF(A8="","",SUMIFS(Facturation!$F$4:$F$203,Facturation!$C$4:$C$203,A8))</x:f>
      </x:c>
      <x:c r="H8" s="56" t="str">
        <x:f>IF(A8="","",SUMIFS(Facturation!$F$4:$F$203,Facturation!$C$4:$C$203,A8,Facturation!$K$4:$K$203,"Payée"))</x:f>
      </x:c>
      <x:c r="I8" s="56" t="str">
        <x:f>IF(A8="","",G8-H8)</x:f>
      </x:c>
      <x:c r="J8" s="54" t="str">
        <x:f>IF(A8="","",MAXIFS(Facturation!$A$4:$A$203,Facturation!$C$4:$C$203,A8))</x:f>
      </x:c>
    </x:row>
    <x:row r="9">
      <x:c r="A9"/>
      <x:c r="B9"/>
      <x:c r="C9"/>
      <x:c r="D9"/>
      <x:c r="E9"/>
      <x:c r="F9"/>
      <x:c r="G9" s="56" t="str">
        <x:f>IF(A9="","",SUMIFS(Facturation!$F$4:$F$203,Facturation!$C$4:$C$203,A9))</x:f>
      </x:c>
      <x:c r="H9" s="56" t="str">
        <x:f>IF(A9="","",SUMIFS(Facturation!$F$4:$F$203,Facturation!$C$4:$C$203,A9,Facturation!$K$4:$K$203,"Payée"))</x:f>
      </x:c>
      <x:c r="I9" s="56" t="str">
        <x:f>IF(A9="","",G9-H9)</x:f>
      </x:c>
      <x:c r="J9" s="54" t="str">
        <x:f>IF(A9="","",MAXIFS(Facturation!$A$4:$A$203,Facturation!$C$4:$C$203,A9))</x:f>
      </x:c>
    </x:row>
    <x:row r="10">
      <x:c r="A10"/>
      <x:c r="B10"/>
      <x:c r="C10"/>
      <x:c r="D10"/>
      <x:c r="E10"/>
      <x:c r="F10"/>
      <x:c r="G10" s="56" t="str">
        <x:f>IF(A10="","",SUMIFS(Facturation!$F$4:$F$203,Facturation!$C$4:$C$203,A10))</x:f>
      </x:c>
      <x:c r="H10" s="56" t="str">
        <x:f>IF(A10="","",SUMIFS(Facturation!$F$4:$F$203,Facturation!$C$4:$C$203,A10,Facturation!$K$4:$K$203,"Payée"))</x:f>
      </x:c>
      <x:c r="I10" s="56" t="str">
        <x:f>IF(A10="","",G10-H10)</x:f>
      </x:c>
      <x:c r="J10" s="54" t="str">
        <x:f>IF(A10="","",MAXIFS(Facturation!$A$4:$A$203,Facturation!$C$4:$C$203,A10))</x:f>
      </x:c>
    </x:row>
    <x:row r="11">
      <x:c r="A11"/>
      <x:c r="B11"/>
      <x:c r="C11"/>
      <x:c r="D11"/>
      <x:c r="E11"/>
      <x:c r="F11"/>
      <x:c r="G11" s="56" t="str">
        <x:f>IF(A11="","",SUMIFS(Facturation!$F$4:$F$203,Facturation!$C$4:$C$203,A11))</x:f>
      </x:c>
      <x:c r="H11" s="56" t="str">
        <x:f>IF(A11="","",SUMIFS(Facturation!$F$4:$F$203,Facturation!$C$4:$C$203,A11,Facturation!$K$4:$K$203,"Payée"))</x:f>
      </x:c>
      <x:c r="I11" s="56" t="str">
        <x:f>IF(A11="","",G11-H11)</x:f>
      </x:c>
      <x:c r="J11" s="54" t="str">
        <x:f>IF(A11="","",MAXIFS(Facturation!$A$4:$A$203,Facturation!$C$4:$C$203,A11))</x:f>
      </x:c>
    </x:row>
    <x:row r="12">
      <x:c r="A12"/>
      <x:c r="B12"/>
      <x:c r="C12"/>
      <x:c r="D12"/>
      <x:c r="E12"/>
      <x:c r="F12"/>
      <x:c r="G12" s="56" t="str">
        <x:f>IF(A12="","",SUMIFS(Facturation!$F$4:$F$203,Facturation!$C$4:$C$203,A12))</x:f>
      </x:c>
      <x:c r="H12" s="56" t="str">
        <x:f>IF(A12="","",SUMIFS(Facturation!$F$4:$F$203,Facturation!$C$4:$C$203,A12,Facturation!$K$4:$K$203,"Payée"))</x:f>
      </x:c>
      <x:c r="I12" s="56" t="str">
        <x:f>IF(A12="","",G12-H12)</x:f>
      </x:c>
      <x:c r="J12" s="54" t="str">
        <x:f>IF(A12="","",MAXIFS(Facturation!$A$4:$A$203,Facturation!$C$4:$C$203,A12))</x:f>
      </x:c>
    </x:row>
    <x:row r="13">
      <x:c r="A13"/>
      <x:c r="B13"/>
      <x:c r="C13"/>
      <x:c r="D13"/>
      <x:c r="E13"/>
      <x:c r="F13"/>
      <x:c r="G13" s="56" t="str">
        <x:f>IF(A13="","",SUMIFS(Facturation!$F$4:$F$203,Facturation!$C$4:$C$203,A13))</x:f>
      </x:c>
      <x:c r="H13" s="56" t="str">
        <x:f>IF(A13="","",SUMIFS(Facturation!$F$4:$F$203,Facturation!$C$4:$C$203,A13,Facturation!$K$4:$K$203,"Payée"))</x:f>
      </x:c>
      <x:c r="I13" s="56" t="str">
        <x:f>IF(A13="","",G13-H13)</x:f>
      </x:c>
      <x:c r="J13" s="54" t="str">
        <x:f>IF(A13="","",MAXIFS(Facturation!$A$4:$A$203,Facturation!$C$4:$C$203,A13))</x:f>
      </x:c>
    </x:row>
    <x:row r="14">
      <x:c r="A14"/>
      <x:c r="B14"/>
      <x:c r="C14"/>
      <x:c r="D14"/>
      <x:c r="E14"/>
      <x:c r="F14"/>
      <x:c r="G14" s="56" t="str">
        <x:f>IF(A14="","",SUMIFS(Facturation!$F$4:$F$203,Facturation!$C$4:$C$203,A14))</x:f>
      </x:c>
      <x:c r="H14" s="56" t="str">
        <x:f>IF(A14="","",SUMIFS(Facturation!$F$4:$F$203,Facturation!$C$4:$C$203,A14,Facturation!$K$4:$K$203,"Payée"))</x:f>
      </x:c>
      <x:c r="I14" s="56" t="str">
        <x:f>IF(A14="","",G14-H14)</x:f>
      </x:c>
      <x:c r="J14" s="54" t="str">
        <x:f>IF(A14="","",MAXIFS(Facturation!$A$4:$A$203,Facturation!$C$4:$C$203,A14))</x:f>
      </x:c>
    </x:row>
    <x:row r="15">
      <x:c r="A15"/>
      <x:c r="B15"/>
      <x:c r="C15"/>
      <x:c r="D15"/>
      <x:c r="E15"/>
      <x:c r="F15"/>
      <x:c r="G15" s="56" t="str">
        <x:f>IF(A15="","",SUMIFS(Facturation!$F$4:$F$203,Facturation!$C$4:$C$203,A15))</x:f>
      </x:c>
      <x:c r="H15" s="56" t="str">
        <x:f>IF(A15="","",SUMIFS(Facturation!$F$4:$F$203,Facturation!$C$4:$C$203,A15,Facturation!$K$4:$K$203,"Payée"))</x:f>
      </x:c>
      <x:c r="I15" s="56" t="str">
        <x:f>IF(A15="","",G15-H15)</x:f>
      </x:c>
      <x:c r="J15" s="54" t="str">
        <x:f>IF(A15="","",MAXIFS(Facturation!$A$4:$A$203,Facturation!$C$4:$C$203,A15))</x:f>
      </x:c>
    </x:row>
    <x:row r="16">
      <x:c r="A16"/>
      <x:c r="B16"/>
      <x:c r="C16"/>
      <x:c r="D16"/>
      <x:c r="E16"/>
      <x:c r="F16"/>
      <x:c r="G16" s="56" t="str">
        <x:f>IF(A16="","",SUMIFS(Facturation!$F$4:$F$203,Facturation!$C$4:$C$203,A16))</x:f>
      </x:c>
      <x:c r="H16" s="56" t="str">
        <x:f>IF(A16="","",SUMIFS(Facturation!$F$4:$F$203,Facturation!$C$4:$C$203,A16,Facturation!$K$4:$K$203,"Payée"))</x:f>
      </x:c>
      <x:c r="I16" s="56" t="str">
        <x:f>IF(A16="","",G16-H16)</x:f>
      </x:c>
      <x:c r="J16" s="54" t="str">
        <x:f>IF(A16="","",MAXIFS(Facturation!$A$4:$A$203,Facturation!$C$4:$C$203,A16))</x:f>
      </x:c>
    </x:row>
    <x:row r="17">
      <x:c r="A17"/>
      <x:c r="B17"/>
      <x:c r="C17"/>
      <x:c r="D17"/>
      <x:c r="E17"/>
      <x:c r="F17"/>
      <x:c r="G17" s="56" t="str">
        <x:f>IF(A17="","",SUMIFS(Facturation!$F$4:$F$203,Facturation!$C$4:$C$203,A17))</x:f>
      </x:c>
      <x:c r="H17" s="56" t="str">
        <x:f>IF(A17="","",SUMIFS(Facturation!$F$4:$F$203,Facturation!$C$4:$C$203,A17,Facturation!$K$4:$K$203,"Payée"))</x:f>
      </x:c>
      <x:c r="I17" s="56" t="str">
        <x:f>IF(A17="","",G17-H17)</x:f>
      </x:c>
      <x:c r="J17" s="54" t="str">
        <x:f>IF(A17="","",MAXIFS(Facturation!$A$4:$A$203,Facturation!$C$4:$C$203,A17))</x:f>
      </x:c>
    </x:row>
    <x:row r="18">
      <x:c r="A18"/>
      <x:c r="B18"/>
      <x:c r="C18"/>
      <x:c r="D18"/>
      <x:c r="E18"/>
      <x:c r="F18"/>
      <x:c r="G18" s="56" t="str">
        <x:f>IF(A18="","",SUMIFS(Facturation!$F$4:$F$203,Facturation!$C$4:$C$203,A18))</x:f>
      </x:c>
      <x:c r="H18" s="56" t="str">
        <x:f>IF(A18="","",SUMIFS(Facturation!$F$4:$F$203,Facturation!$C$4:$C$203,A18,Facturation!$K$4:$K$203,"Payée"))</x:f>
      </x:c>
      <x:c r="I18" s="56" t="str">
        <x:f>IF(A18="","",G18-H18)</x:f>
      </x:c>
      <x:c r="J18" s="54" t="str">
        <x:f>IF(A18="","",MAXIFS(Facturation!$A$4:$A$203,Facturation!$C$4:$C$203,A18))</x:f>
      </x:c>
    </x:row>
    <x:row r="19">
      <x:c r="A19"/>
      <x:c r="B19"/>
      <x:c r="C19"/>
      <x:c r="D19"/>
      <x:c r="E19"/>
      <x:c r="F19"/>
      <x:c r="G19" s="56" t="str">
        <x:f>IF(A19="","",SUMIFS(Facturation!$F$4:$F$203,Facturation!$C$4:$C$203,A19))</x:f>
      </x:c>
      <x:c r="H19" s="56" t="str">
        <x:f>IF(A19="","",SUMIFS(Facturation!$F$4:$F$203,Facturation!$C$4:$C$203,A19,Facturation!$K$4:$K$203,"Payée"))</x:f>
      </x:c>
      <x:c r="I19" s="56" t="str">
        <x:f>IF(A19="","",G19-H19)</x:f>
      </x:c>
      <x:c r="J19" s="54" t="str">
        <x:f>IF(A19="","",MAXIFS(Facturation!$A$4:$A$203,Facturation!$C$4:$C$203,A19))</x:f>
      </x:c>
    </x:row>
    <x:row r="20">
      <x:c r="A20"/>
      <x:c r="B20"/>
      <x:c r="C20"/>
      <x:c r="D20"/>
      <x:c r="E20"/>
      <x:c r="F20"/>
      <x:c r="G20" s="56" t="str">
        <x:f>IF(A20="","",SUMIFS(Facturation!$F$4:$F$203,Facturation!$C$4:$C$203,A20))</x:f>
      </x:c>
      <x:c r="H20" s="56" t="str">
        <x:f>IF(A20="","",SUMIFS(Facturation!$F$4:$F$203,Facturation!$C$4:$C$203,A20,Facturation!$K$4:$K$203,"Payée"))</x:f>
      </x:c>
      <x:c r="I20" s="56" t="str">
        <x:f>IF(A20="","",G20-H20)</x:f>
      </x:c>
      <x:c r="J20" s="54" t="str">
        <x:f>IF(A20="","",MAXIFS(Facturation!$A$4:$A$203,Facturation!$C$4:$C$203,A20))</x:f>
      </x:c>
    </x:row>
    <x:row r="21">
      <x:c r="A21"/>
      <x:c r="B21"/>
      <x:c r="C21"/>
      <x:c r="D21"/>
      <x:c r="E21"/>
      <x:c r="F21"/>
      <x:c r="G21" s="56" t="str">
        <x:f>IF(A21="","",SUMIFS(Facturation!$F$4:$F$203,Facturation!$C$4:$C$203,A21))</x:f>
      </x:c>
      <x:c r="H21" s="56" t="str">
        <x:f>IF(A21="","",SUMIFS(Facturation!$F$4:$F$203,Facturation!$C$4:$C$203,A21,Facturation!$K$4:$K$203,"Payée"))</x:f>
      </x:c>
      <x:c r="I21" s="56" t="str">
        <x:f>IF(A21="","",G21-H21)</x:f>
      </x:c>
      <x:c r="J21" s="54" t="str">
        <x:f>IF(A21="","",MAXIFS(Facturation!$A$4:$A$203,Facturation!$C$4:$C$203,A21))</x:f>
      </x:c>
    </x:row>
    <x:row r="22">
      <x:c r="A22"/>
      <x:c r="B22"/>
      <x:c r="C22"/>
      <x:c r="D22"/>
      <x:c r="E22"/>
      <x:c r="F22"/>
      <x:c r="G22" s="56" t="str">
        <x:f>IF(A22="","",SUMIFS(Facturation!$F$4:$F$203,Facturation!$C$4:$C$203,A22))</x:f>
      </x:c>
      <x:c r="H22" s="56" t="str">
        <x:f>IF(A22="","",SUMIFS(Facturation!$F$4:$F$203,Facturation!$C$4:$C$203,A22,Facturation!$K$4:$K$203,"Payée"))</x:f>
      </x:c>
      <x:c r="I22" s="56" t="str">
        <x:f>IF(A22="","",G22-H22)</x:f>
      </x:c>
      <x:c r="J22" s="54" t="str">
        <x:f>IF(A22="","",MAXIFS(Facturation!$A$4:$A$203,Facturation!$C$4:$C$203,A22))</x:f>
      </x:c>
    </x:row>
    <x:row r="23">
      <x:c r="A23"/>
      <x:c r="B23"/>
      <x:c r="C23"/>
      <x:c r="D23"/>
      <x:c r="E23"/>
      <x:c r="F23"/>
      <x:c r="G23" s="56" t="str">
        <x:f>IF(A23="","",SUMIFS(Facturation!$F$4:$F$203,Facturation!$C$4:$C$203,A23))</x:f>
      </x:c>
      <x:c r="H23" s="56" t="str">
        <x:f>IF(A23="","",SUMIFS(Facturation!$F$4:$F$203,Facturation!$C$4:$C$203,A23,Facturation!$K$4:$K$203,"Payée"))</x:f>
      </x:c>
      <x:c r="I23" s="56" t="str">
        <x:f>IF(A23="","",G23-H23)</x:f>
      </x:c>
      <x:c r="J23" s="54" t="str">
        <x:f>IF(A23="","",MAXIFS(Facturation!$A$4:$A$203,Facturation!$C$4:$C$203,A23))</x:f>
      </x:c>
    </x:row>
    <x:row r="24">
      <x:c r="A24"/>
      <x:c r="B24"/>
      <x:c r="C24"/>
      <x:c r="D24"/>
      <x:c r="E24"/>
      <x:c r="F24"/>
      <x:c r="G24" s="56" t="str">
        <x:f>IF(A24="","",SUMIFS(Facturation!$F$4:$F$203,Facturation!$C$4:$C$203,A24))</x:f>
      </x:c>
      <x:c r="H24" s="56" t="str">
        <x:f>IF(A24="","",SUMIFS(Facturation!$F$4:$F$203,Facturation!$C$4:$C$203,A24,Facturation!$K$4:$K$203,"Payée"))</x:f>
      </x:c>
      <x:c r="I24" s="56" t="str">
        <x:f>IF(A24="","",G24-H24)</x:f>
      </x:c>
      <x:c r="J24" s="54" t="str">
        <x:f>IF(A24="","",MAXIFS(Facturation!$A$4:$A$203,Facturation!$C$4:$C$203,A24))</x:f>
      </x:c>
    </x:row>
    <x:row r="25">
      <x:c r="A25"/>
      <x:c r="B25"/>
      <x:c r="C25"/>
      <x:c r="D25"/>
      <x:c r="E25"/>
      <x:c r="F25"/>
      <x:c r="G25" s="56" t="str">
        <x:f>IF(A25="","",SUMIFS(Facturation!$F$4:$F$203,Facturation!$C$4:$C$203,A25))</x:f>
      </x:c>
      <x:c r="H25" s="56" t="str">
        <x:f>IF(A25="","",SUMIFS(Facturation!$F$4:$F$203,Facturation!$C$4:$C$203,A25,Facturation!$K$4:$K$203,"Payée"))</x:f>
      </x:c>
      <x:c r="I25" s="56" t="str">
        <x:f>IF(A25="","",G25-H25)</x:f>
      </x:c>
      <x:c r="J25" s="54" t="str">
        <x:f>IF(A25="","",MAXIFS(Facturation!$A$4:$A$203,Facturation!$C$4:$C$203,A25))</x:f>
      </x:c>
    </x:row>
    <x:row r="26">
      <x:c r="A26"/>
      <x:c r="B26"/>
      <x:c r="C26"/>
      <x:c r="D26"/>
      <x:c r="E26"/>
      <x:c r="F26"/>
      <x:c r="G26" s="56" t="str">
        <x:f>IF(A26="","",SUMIFS(Facturation!$F$4:$F$203,Facturation!$C$4:$C$203,A26))</x:f>
      </x:c>
      <x:c r="H26" s="56" t="str">
        <x:f>IF(A26="","",SUMIFS(Facturation!$F$4:$F$203,Facturation!$C$4:$C$203,A26,Facturation!$K$4:$K$203,"Payée"))</x:f>
      </x:c>
      <x:c r="I26" s="56" t="str">
        <x:f>IF(A26="","",G26-H26)</x:f>
      </x:c>
      <x:c r="J26" s="54" t="str">
        <x:f>IF(A26="","",MAXIFS(Facturation!$A$4:$A$203,Facturation!$C$4:$C$203,A26))</x:f>
      </x:c>
    </x:row>
    <x:row r="27">
      <x:c r="A27"/>
      <x:c r="B27"/>
      <x:c r="C27"/>
      <x:c r="D27"/>
      <x:c r="E27"/>
      <x:c r="F27"/>
      <x:c r="G27" s="56" t="str">
        <x:f>IF(A27="","",SUMIFS(Facturation!$F$4:$F$203,Facturation!$C$4:$C$203,A27))</x:f>
      </x:c>
      <x:c r="H27" s="56" t="str">
        <x:f>IF(A27="","",SUMIFS(Facturation!$F$4:$F$203,Facturation!$C$4:$C$203,A27,Facturation!$K$4:$K$203,"Payée"))</x:f>
      </x:c>
      <x:c r="I27" s="56" t="str">
        <x:f>IF(A27="","",G27-H27)</x:f>
      </x:c>
      <x:c r="J27" s="54" t="str">
        <x:f>IF(A27="","",MAXIFS(Facturation!$A$4:$A$203,Facturation!$C$4:$C$203,A27))</x:f>
      </x:c>
    </x:row>
    <x:row r="28">
      <x:c r="A28"/>
      <x:c r="B28"/>
      <x:c r="C28"/>
      <x:c r="D28"/>
      <x:c r="E28"/>
      <x:c r="F28"/>
      <x:c r="G28" s="56" t="str">
        <x:f>IF(A28="","",SUMIFS(Facturation!$F$4:$F$203,Facturation!$C$4:$C$203,A28))</x:f>
      </x:c>
      <x:c r="H28" s="56" t="str">
        <x:f>IF(A28="","",SUMIFS(Facturation!$F$4:$F$203,Facturation!$C$4:$C$203,A28,Facturation!$K$4:$K$203,"Payée"))</x:f>
      </x:c>
      <x:c r="I28" s="56" t="str">
        <x:f>IF(A28="","",G28-H28)</x:f>
      </x:c>
      <x:c r="J28" s="54" t="str">
        <x:f>IF(A28="","",MAXIFS(Facturation!$A$4:$A$203,Facturation!$C$4:$C$203,A28))</x:f>
      </x:c>
    </x:row>
    <x:row r="29">
      <x:c r="A29"/>
      <x:c r="B29"/>
      <x:c r="C29"/>
      <x:c r="D29"/>
      <x:c r="E29"/>
      <x:c r="F29"/>
      <x:c r="G29" s="56" t="str">
        <x:f>IF(A29="","",SUMIFS(Facturation!$F$4:$F$203,Facturation!$C$4:$C$203,A29))</x:f>
      </x:c>
      <x:c r="H29" s="56" t="str">
        <x:f>IF(A29="","",SUMIFS(Facturation!$F$4:$F$203,Facturation!$C$4:$C$203,A29,Facturation!$K$4:$K$203,"Payée"))</x:f>
      </x:c>
      <x:c r="I29" s="56" t="str">
        <x:f>IF(A29="","",G29-H29)</x:f>
      </x:c>
      <x:c r="J29" s="54" t="str">
        <x:f>IF(A29="","",MAXIFS(Facturation!$A$4:$A$203,Facturation!$C$4:$C$203,A29))</x:f>
      </x:c>
    </x:row>
    <x:row r="30">
      <x:c r="A30"/>
      <x:c r="B30"/>
      <x:c r="C30"/>
      <x:c r="D30"/>
      <x:c r="E30"/>
      <x:c r="F30"/>
      <x:c r="G30" s="56" t="str">
        <x:f>IF(A30="","",SUMIFS(Facturation!$F$4:$F$203,Facturation!$C$4:$C$203,A30))</x:f>
      </x:c>
      <x:c r="H30" s="56" t="str">
        <x:f>IF(A30="","",SUMIFS(Facturation!$F$4:$F$203,Facturation!$C$4:$C$203,A30,Facturation!$K$4:$K$203,"Payée"))</x:f>
      </x:c>
      <x:c r="I30" s="56" t="str">
        <x:f>IF(A30="","",G30-H30)</x:f>
      </x:c>
      <x:c r="J30" s="54" t="str">
        <x:f>IF(A30="","",MAXIFS(Facturation!$A$4:$A$203,Facturation!$C$4:$C$203,A30))</x:f>
      </x:c>
    </x:row>
    <x:row r="31">
      <x:c r="A31"/>
      <x:c r="B31"/>
      <x:c r="C31"/>
      <x:c r="D31"/>
      <x:c r="E31"/>
      <x:c r="F31"/>
      <x:c r="G31" s="56" t="str">
        <x:f>IF(A31="","",SUMIFS(Facturation!$F$4:$F$203,Facturation!$C$4:$C$203,A31))</x:f>
      </x:c>
      <x:c r="H31" s="56" t="str">
        <x:f>IF(A31="","",SUMIFS(Facturation!$F$4:$F$203,Facturation!$C$4:$C$203,A31,Facturation!$K$4:$K$203,"Payée"))</x:f>
      </x:c>
      <x:c r="I31" s="56" t="str">
        <x:f>IF(A31="","",G31-H31)</x:f>
      </x:c>
      <x:c r="J31" s="54" t="str">
        <x:f>IF(A31="","",MAXIFS(Facturation!$A$4:$A$203,Facturation!$C$4:$C$203,A31))</x:f>
      </x:c>
    </x:row>
    <x:row r="32">
      <x:c r="A32"/>
      <x:c r="B32"/>
      <x:c r="C32"/>
      <x:c r="D32"/>
      <x:c r="E32"/>
      <x:c r="F32"/>
      <x:c r="G32" s="56" t="str">
        <x:f>IF(A32="","",SUMIFS(Facturation!$F$4:$F$203,Facturation!$C$4:$C$203,A32))</x:f>
      </x:c>
      <x:c r="H32" s="56" t="str">
        <x:f>IF(A32="","",SUMIFS(Facturation!$F$4:$F$203,Facturation!$C$4:$C$203,A32,Facturation!$K$4:$K$203,"Payée"))</x:f>
      </x:c>
      <x:c r="I32" s="56" t="str">
        <x:f>IF(A32="","",G32-H32)</x:f>
      </x:c>
      <x:c r="J32" s="54" t="str">
        <x:f>IF(A32="","",MAXIFS(Facturation!$A$4:$A$203,Facturation!$C$4:$C$203,A32))</x:f>
      </x:c>
    </x:row>
    <x:row r="33">
      <x:c r="A33"/>
      <x:c r="B33"/>
      <x:c r="C33"/>
      <x:c r="D33"/>
      <x:c r="E33"/>
      <x:c r="F33"/>
      <x:c r="G33" s="56" t="str">
        <x:f>IF(A33="","",SUMIFS(Facturation!$F$4:$F$203,Facturation!$C$4:$C$203,A33))</x:f>
      </x:c>
      <x:c r="H33" s="56" t="str">
        <x:f>IF(A33="","",SUMIFS(Facturation!$F$4:$F$203,Facturation!$C$4:$C$203,A33,Facturation!$K$4:$K$203,"Payée"))</x:f>
      </x:c>
      <x:c r="I33" s="56" t="str">
        <x:f>IF(A33="","",G33-H33)</x:f>
      </x:c>
      <x:c r="J33" s="54" t="str">
        <x:f>IF(A33="","",MAXIFS(Facturation!$A$4:$A$203,Facturation!$C$4:$C$203,A33))</x:f>
      </x:c>
    </x:row>
    <x:row r="34">
      <x:c r="A34"/>
      <x:c r="B34"/>
      <x:c r="C34"/>
      <x:c r="D34"/>
      <x:c r="E34"/>
      <x:c r="F34"/>
      <x:c r="G34" s="56" t="str">
        <x:f>IF(A34="","",SUMIFS(Facturation!$F$4:$F$203,Facturation!$C$4:$C$203,A34))</x:f>
      </x:c>
      <x:c r="H34" s="56" t="str">
        <x:f>IF(A34="","",SUMIFS(Facturation!$F$4:$F$203,Facturation!$C$4:$C$203,A34,Facturation!$K$4:$K$203,"Payée"))</x:f>
      </x:c>
      <x:c r="I34" s="56" t="str">
        <x:f>IF(A34="","",G34-H34)</x:f>
      </x:c>
      <x:c r="J34" s="54" t="str">
        <x:f>IF(A34="","",MAXIFS(Facturation!$A$4:$A$203,Facturation!$C$4:$C$203,A34))</x:f>
      </x:c>
    </x:row>
    <x:row r="35">
      <x:c r="A35"/>
      <x:c r="B35"/>
      <x:c r="C35"/>
      <x:c r="D35"/>
      <x:c r="E35"/>
      <x:c r="F35"/>
      <x:c r="G35" s="56" t="str">
        <x:f>IF(A35="","",SUMIFS(Facturation!$F$4:$F$203,Facturation!$C$4:$C$203,A35))</x:f>
      </x:c>
      <x:c r="H35" s="56" t="str">
        <x:f>IF(A35="","",SUMIFS(Facturation!$F$4:$F$203,Facturation!$C$4:$C$203,A35,Facturation!$K$4:$K$203,"Payée"))</x:f>
      </x:c>
      <x:c r="I35" s="56" t="str">
        <x:f>IF(A35="","",G35-H35)</x:f>
      </x:c>
      <x:c r="J35" s="54" t="str">
        <x:f>IF(A35="","",MAXIFS(Facturation!$A$4:$A$203,Facturation!$C$4:$C$203,A35))</x:f>
      </x:c>
    </x:row>
    <x:row r="36">
      <x:c r="A36"/>
      <x:c r="B36"/>
      <x:c r="C36"/>
      <x:c r="D36"/>
      <x:c r="E36"/>
      <x:c r="F36"/>
      <x:c r="G36" s="56" t="str">
        <x:f>IF(A36="","",SUMIFS(Facturation!$F$4:$F$203,Facturation!$C$4:$C$203,A36))</x:f>
      </x:c>
      <x:c r="H36" s="56" t="str">
        <x:f>IF(A36="","",SUMIFS(Facturation!$F$4:$F$203,Facturation!$C$4:$C$203,A36,Facturation!$K$4:$K$203,"Payée"))</x:f>
      </x:c>
      <x:c r="I36" s="56" t="str">
        <x:f>IF(A36="","",G36-H36)</x:f>
      </x:c>
      <x:c r="J36" s="54" t="str">
        <x:f>IF(A36="","",MAXIFS(Facturation!$A$4:$A$203,Facturation!$C$4:$C$203,A36))</x:f>
      </x:c>
    </x:row>
    <x:row r="37">
      <x:c r="A37"/>
      <x:c r="B37"/>
      <x:c r="C37"/>
      <x:c r="D37"/>
      <x:c r="E37"/>
      <x:c r="F37"/>
      <x:c r="G37" s="56" t="str">
        <x:f>IF(A37="","",SUMIFS(Facturation!$F$4:$F$203,Facturation!$C$4:$C$203,A37))</x:f>
      </x:c>
      <x:c r="H37" s="56" t="str">
        <x:f>IF(A37="","",SUMIFS(Facturation!$F$4:$F$203,Facturation!$C$4:$C$203,A37,Facturation!$K$4:$K$203,"Payée"))</x:f>
      </x:c>
      <x:c r="I37" s="56" t="str">
        <x:f>IF(A37="","",G37-H37)</x:f>
      </x:c>
      <x:c r="J37" s="54" t="str">
        <x:f>IF(A37="","",MAXIFS(Facturation!$A$4:$A$203,Facturation!$C$4:$C$203,A37))</x:f>
      </x:c>
    </x:row>
    <x:row r="38">
      <x:c r="A38"/>
      <x:c r="B38"/>
      <x:c r="C38"/>
      <x:c r="D38"/>
      <x:c r="E38"/>
      <x:c r="F38"/>
      <x:c r="G38" s="56" t="str">
        <x:f>IF(A38="","",SUMIFS(Facturation!$F$4:$F$203,Facturation!$C$4:$C$203,A38))</x:f>
      </x:c>
      <x:c r="H38" s="56" t="str">
        <x:f>IF(A38="","",SUMIFS(Facturation!$F$4:$F$203,Facturation!$C$4:$C$203,A38,Facturation!$K$4:$K$203,"Payée"))</x:f>
      </x:c>
      <x:c r="I38" s="56" t="str">
        <x:f>IF(A38="","",G38-H38)</x:f>
      </x:c>
      <x:c r="J38" s="54" t="str">
        <x:f>IF(A38="","",MAXIFS(Facturation!$A$4:$A$203,Facturation!$C$4:$C$203,A38))</x:f>
      </x:c>
    </x:row>
    <x:row r="39">
      <x:c r="A39"/>
      <x:c r="B39"/>
      <x:c r="C39"/>
      <x:c r="D39"/>
      <x:c r="E39"/>
      <x:c r="F39"/>
      <x:c r="G39" s="56" t="str">
        <x:f>IF(A39="","",SUMIFS(Facturation!$F$4:$F$203,Facturation!$C$4:$C$203,A39))</x:f>
      </x:c>
      <x:c r="H39" s="56" t="str">
        <x:f>IF(A39="","",SUMIFS(Facturation!$F$4:$F$203,Facturation!$C$4:$C$203,A39,Facturation!$K$4:$K$203,"Payée"))</x:f>
      </x:c>
      <x:c r="I39" s="56" t="str">
        <x:f>IF(A39="","",G39-H39)</x:f>
      </x:c>
      <x:c r="J39" s="54" t="str">
        <x:f>IF(A39="","",MAXIFS(Facturation!$A$4:$A$203,Facturation!$C$4:$C$203,A39))</x:f>
      </x:c>
    </x:row>
    <x:row r="40">
      <x:c r="A40"/>
      <x:c r="B40"/>
      <x:c r="C40"/>
      <x:c r="D40"/>
      <x:c r="E40"/>
      <x:c r="F40"/>
      <x:c r="G40" s="56" t="str">
        <x:f>IF(A40="","",SUMIFS(Facturation!$F$4:$F$203,Facturation!$C$4:$C$203,A40))</x:f>
      </x:c>
      <x:c r="H40" s="56" t="str">
        <x:f>IF(A40="","",SUMIFS(Facturation!$F$4:$F$203,Facturation!$C$4:$C$203,A40,Facturation!$K$4:$K$203,"Payée"))</x:f>
      </x:c>
      <x:c r="I40" s="56" t="str">
        <x:f>IF(A40="","",G40-H40)</x:f>
      </x:c>
      <x:c r="J40" s="54" t="str">
        <x:f>IF(A40="","",MAXIFS(Facturation!$A$4:$A$203,Facturation!$C$4:$C$203,A40))</x:f>
      </x:c>
    </x:row>
    <x:row r="41">
      <x:c r="A41"/>
      <x:c r="B41"/>
      <x:c r="C41"/>
      <x:c r="D41"/>
      <x:c r="E41"/>
      <x:c r="F41"/>
      <x:c r="G41" s="56" t="str">
        <x:f>IF(A41="","",SUMIFS(Facturation!$F$4:$F$203,Facturation!$C$4:$C$203,A41))</x:f>
      </x:c>
      <x:c r="H41" s="56" t="str">
        <x:f>IF(A41="","",SUMIFS(Facturation!$F$4:$F$203,Facturation!$C$4:$C$203,A41,Facturation!$K$4:$K$203,"Payée"))</x:f>
      </x:c>
      <x:c r="I41" s="56" t="str">
        <x:f>IF(A41="","",G41-H41)</x:f>
      </x:c>
      <x:c r="J41" s="54" t="str">
        <x:f>IF(A41="","",MAXIFS(Facturation!$A$4:$A$203,Facturation!$C$4:$C$203,A41))</x:f>
      </x:c>
    </x:row>
    <x:row r="42">
      <x:c r="A42"/>
      <x:c r="B42"/>
      <x:c r="C42"/>
      <x:c r="D42"/>
      <x:c r="E42"/>
      <x:c r="F42"/>
      <x:c r="G42" s="56" t="str">
        <x:f>IF(A42="","",SUMIFS(Facturation!$F$4:$F$203,Facturation!$C$4:$C$203,A42))</x:f>
      </x:c>
      <x:c r="H42" s="56" t="str">
        <x:f>IF(A42="","",SUMIFS(Facturation!$F$4:$F$203,Facturation!$C$4:$C$203,A42,Facturation!$K$4:$K$203,"Payée"))</x:f>
      </x:c>
      <x:c r="I42" s="56" t="str">
        <x:f>IF(A42="","",G42-H42)</x:f>
      </x:c>
      <x:c r="J42" s="54" t="str">
        <x:f>IF(A42="","",MAXIFS(Facturation!$A$4:$A$203,Facturation!$C$4:$C$203,A42))</x:f>
      </x:c>
    </x:row>
    <x:row r="43">
      <x:c r="A43"/>
      <x:c r="B43"/>
      <x:c r="C43"/>
      <x:c r="D43"/>
      <x:c r="E43"/>
      <x:c r="F43"/>
      <x:c r="G43" s="56" t="str">
        <x:f>IF(A43="","",SUMIFS(Facturation!$F$4:$F$203,Facturation!$C$4:$C$203,A43))</x:f>
      </x:c>
      <x:c r="H43" s="56" t="str">
        <x:f>IF(A43="","",SUMIFS(Facturation!$F$4:$F$203,Facturation!$C$4:$C$203,A43,Facturation!$K$4:$K$203,"Payée"))</x:f>
      </x:c>
      <x:c r="I43" s="56" t="str">
        <x:f>IF(A43="","",G43-H43)</x:f>
      </x:c>
      <x:c r="J43" s="54" t="str">
        <x:f>IF(A43="","",MAXIFS(Facturation!$A$4:$A$203,Facturation!$C$4:$C$203,A43))</x:f>
      </x:c>
    </x:row>
    <x:row r="44">
      <x:c r="A44"/>
      <x:c r="B44"/>
      <x:c r="C44"/>
      <x:c r="D44"/>
      <x:c r="E44"/>
      <x:c r="F44"/>
      <x:c r="G44" s="56" t="str">
        <x:f>IF(A44="","",SUMIFS(Facturation!$F$4:$F$203,Facturation!$C$4:$C$203,A44))</x:f>
      </x:c>
      <x:c r="H44" s="56" t="str">
        <x:f>IF(A44="","",SUMIFS(Facturation!$F$4:$F$203,Facturation!$C$4:$C$203,A44,Facturation!$K$4:$K$203,"Payée"))</x:f>
      </x:c>
      <x:c r="I44" s="56" t="str">
        <x:f>IF(A44="","",G44-H44)</x:f>
      </x:c>
      <x:c r="J44" s="54" t="str">
        <x:f>IF(A44="","",MAXIFS(Facturation!$A$4:$A$203,Facturation!$C$4:$C$203,A44))</x:f>
      </x:c>
    </x:row>
    <x:row r="45">
      <x:c r="A45"/>
      <x:c r="B45"/>
      <x:c r="C45"/>
      <x:c r="D45"/>
      <x:c r="E45"/>
      <x:c r="F45"/>
      <x:c r="G45" s="56" t="str">
        <x:f>IF(A45="","",SUMIFS(Facturation!$F$4:$F$203,Facturation!$C$4:$C$203,A45))</x:f>
      </x:c>
      <x:c r="H45" s="56" t="str">
        <x:f>IF(A45="","",SUMIFS(Facturation!$F$4:$F$203,Facturation!$C$4:$C$203,A45,Facturation!$K$4:$K$203,"Payée"))</x:f>
      </x:c>
      <x:c r="I45" s="56" t="str">
        <x:f>IF(A45="","",G45-H45)</x:f>
      </x:c>
      <x:c r="J45" s="54" t="str">
        <x:f>IF(A45="","",MAXIFS(Facturation!$A$4:$A$203,Facturation!$C$4:$C$203,A45))</x:f>
      </x:c>
    </x:row>
    <x:row r="46">
      <x:c r="A46"/>
      <x:c r="B46"/>
      <x:c r="C46"/>
      <x:c r="D46"/>
      <x:c r="E46"/>
      <x:c r="F46"/>
      <x:c r="G46" s="56" t="str">
        <x:f>IF(A46="","",SUMIFS(Facturation!$F$4:$F$203,Facturation!$C$4:$C$203,A46))</x:f>
      </x:c>
      <x:c r="H46" s="56" t="str">
        <x:f>IF(A46="","",SUMIFS(Facturation!$F$4:$F$203,Facturation!$C$4:$C$203,A46,Facturation!$K$4:$K$203,"Payée"))</x:f>
      </x:c>
      <x:c r="I46" s="56" t="str">
        <x:f>IF(A46="","",G46-H46)</x:f>
      </x:c>
      <x:c r="J46" s="54" t="str">
        <x:f>IF(A46="","",MAXIFS(Facturation!$A$4:$A$203,Facturation!$C$4:$C$203,A46))</x:f>
      </x:c>
    </x:row>
    <x:row r="47">
      <x:c r="A47"/>
      <x:c r="B47"/>
      <x:c r="C47"/>
      <x:c r="D47"/>
      <x:c r="E47"/>
      <x:c r="F47"/>
      <x:c r="G47" s="56" t="str">
        <x:f>IF(A47="","",SUMIFS(Facturation!$F$4:$F$203,Facturation!$C$4:$C$203,A47))</x:f>
      </x:c>
      <x:c r="H47" s="56" t="str">
        <x:f>IF(A47="","",SUMIFS(Facturation!$F$4:$F$203,Facturation!$C$4:$C$203,A47,Facturation!$K$4:$K$203,"Payée"))</x:f>
      </x:c>
      <x:c r="I47" s="56" t="str">
        <x:f>IF(A47="","",G47-H47)</x:f>
      </x:c>
      <x:c r="J47" s="54" t="str">
        <x:f>IF(A47="","",MAXIFS(Facturation!$A$4:$A$203,Facturation!$C$4:$C$203,A47))</x:f>
      </x:c>
    </x:row>
    <x:row r="48">
      <x:c r="A48"/>
      <x:c r="B48"/>
      <x:c r="C48"/>
      <x:c r="D48"/>
      <x:c r="E48"/>
      <x:c r="F48"/>
      <x:c r="G48" s="56" t="str">
        <x:f>IF(A48="","",SUMIFS(Facturation!$F$4:$F$203,Facturation!$C$4:$C$203,A48))</x:f>
      </x:c>
      <x:c r="H48" s="56" t="str">
        <x:f>IF(A48="","",SUMIFS(Facturation!$F$4:$F$203,Facturation!$C$4:$C$203,A48,Facturation!$K$4:$K$203,"Payée"))</x:f>
      </x:c>
      <x:c r="I48" s="56" t="str">
        <x:f>IF(A48="","",G48-H48)</x:f>
      </x:c>
      <x:c r="J48" s="54" t="str">
        <x:f>IF(A48="","",MAXIFS(Facturation!$A$4:$A$203,Facturation!$C$4:$C$203,A48))</x:f>
      </x:c>
    </x:row>
    <x:row r="49">
      <x:c r="A49"/>
      <x:c r="B49"/>
      <x:c r="C49"/>
      <x:c r="D49"/>
      <x:c r="E49"/>
      <x:c r="F49"/>
      <x:c r="G49" s="56" t="str">
        <x:f>IF(A49="","",SUMIFS(Facturation!$F$4:$F$203,Facturation!$C$4:$C$203,A49))</x:f>
      </x:c>
      <x:c r="H49" s="56" t="str">
        <x:f>IF(A49="","",SUMIFS(Facturation!$F$4:$F$203,Facturation!$C$4:$C$203,A49,Facturation!$K$4:$K$203,"Payée"))</x:f>
      </x:c>
      <x:c r="I49" s="56" t="str">
        <x:f>IF(A49="","",G49-H49)</x:f>
      </x:c>
      <x:c r="J49" s="54" t="str">
        <x:f>IF(A49="","",MAXIFS(Facturation!$A$4:$A$203,Facturation!$C$4:$C$203,A49))</x:f>
      </x:c>
    </x:row>
    <x:row r="50">
      <x:c r="A50"/>
      <x:c r="B50"/>
      <x:c r="C50"/>
      <x:c r="D50"/>
      <x:c r="E50"/>
      <x:c r="F50"/>
      <x:c r="G50" s="56" t="str">
        <x:f>IF(A50="","",SUMIFS(Facturation!$F$4:$F$203,Facturation!$C$4:$C$203,A50))</x:f>
      </x:c>
      <x:c r="H50" s="56" t="str">
        <x:f>IF(A50="","",SUMIFS(Facturation!$F$4:$F$203,Facturation!$C$4:$C$203,A50,Facturation!$K$4:$K$203,"Payée"))</x:f>
      </x:c>
      <x:c r="I50" s="56" t="str">
        <x:f>IF(A50="","",G50-H50)</x:f>
      </x:c>
      <x:c r="J50" s="54" t="str">
        <x:f>IF(A50="","",MAXIFS(Facturation!$A$4:$A$203,Facturation!$C$4:$C$203,A50))</x:f>
      </x:c>
    </x:row>
    <x:row r="51">
      <x:c r="A51"/>
      <x:c r="B51"/>
      <x:c r="C51"/>
      <x:c r="D51"/>
      <x:c r="E51"/>
      <x:c r="F51"/>
      <x:c r="G51" s="56" t="str">
        <x:f>IF(A51="","",SUMIFS(Facturation!$F$4:$F$203,Facturation!$C$4:$C$203,A51))</x:f>
      </x:c>
      <x:c r="H51" s="56" t="str">
        <x:f>IF(A51="","",SUMIFS(Facturation!$F$4:$F$203,Facturation!$C$4:$C$203,A51,Facturation!$K$4:$K$203,"Payée"))</x:f>
      </x:c>
      <x:c r="I51" s="56" t="str">
        <x:f>IF(A51="","",G51-H51)</x:f>
      </x:c>
      <x:c r="J51" s="54" t="str">
        <x:f>IF(A51="","",MAXIFS(Facturation!$A$4:$A$203,Facturation!$C$4:$C$203,A51))</x:f>
      </x:c>
    </x:row>
    <x:row r="52">
      <x:c r="A52"/>
      <x:c r="B52"/>
      <x:c r="C52"/>
      <x:c r="D52"/>
      <x:c r="E52"/>
      <x:c r="F52"/>
      <x:c r="G52" s="56" t="str">
        <x:f>IF(A52="","",SUMIFS(Facturation!$F$4:$F$203,Facturation!$C$4:$C$203,A52))</x:f>
      </x:c>
      <x:c r="H52" s="56" t="str">
        <x:f>IF(A52="","",SUMIFS(Facturation!$F$4:$F$203,Facturation!$C$4:$C$203,A52,Facturation!$K$4:$K$203,"Payée"))</x:f>
      </x:c>
      <x:c r="I52" s="56" t="str">
        <x:f>IF(A52="","",G52-H52)</x:f>
      </x:c>
      <x:c r="J52" s="54" t="str">
        <x:f>IF(A52="","",MAXIFS(Facturation!$A$4:$A$203,Facturation!$C$4:$C$203,A52))</x:f>
      </x:c>
    </x:row>
    <x:row r="53">
      <x:c r="A53"/>
      <x:c r="B53"/>
      <x:c r="C53"/>
      <x:c r="D53"/>
      <x:c r="E53"/>
      <x:c r="F53"/>
      <x:c r="G53" s="56" t="str">
        <x:f>IF(A53="","",SUMIFS(Facturation!$F$4:$F$203,Facturation!$C$4:$C$203,A53))</x:f>
      </x:c>
      <x:c r="H53" s="56" t="str">
        <x:f>IF(A53="","",SUMIFS(Facturation!$F$4:$F$203,Facturation!$C$4:$C$203,A53,Facturation!$K$4:$K$203,"Payée"))</x:f>
      </x:c>
      <x:c r="I53" s="56" t="str">
        <x:f>IF(A53="","",G53-H53)</x:f>
      </x:c>
      <x:c r="J53" s="54" t="str">
        <x:f>IF(A53="","",MAXIFS(Facturation!$A$4:$A$203,Facturation!$C$4:$C$203,A53))</x:f>
      </x:c>
    </x:row>
    <x:row r="54">
      <x:c r="A54"/>
      <x:c r="B54"/>
      <x:c r="C54"/>
      <x:c r="D54"/>
      <x:c r="E54"/>
      <x:c r="F54"/>
      <x:c r="G54" s="56" t="str">
        <x:f>IF(A54="","",SUMIFS(Facturation!$F$4:$F$203,Facturation!$C$4:$C$203,A54))</x:f>
      </x:c>
      <x:c r="H54" s="56" t="str">
        <x:f>IF(A54="","",SUMIFS(Facturation!$F$4:$F$203,Facturation!$C$4:$C$203,A54,Facturation!$K$4:$K$203,"Payée"))</x:f>
      </x:c>
      <x:c r="I54" s="56" t="str">
        <x:f>IF(A54="","",G54-H54)</x:f>
      </x:c>
      <x:c r="J54" s="54" t="str">
        <x:f>IF(A54="","",MAXIFS(Facturation!$A$4:$A$203,Facturation!$C$4:$C$203,A54))</x:f>
      </x:c>
    </x:row>
    <x:row r="55">
      <x:c r="A55"/>
      <x:c r="B55"/>
      <x:c r="C55"/>
      <x:c r="D55"/>
      <x:c r="E55"/>
      <x:c r="F55"/>
      <x:c r="G55" s="56" t="str">
        <x:f>IF(A55="","",SUMIFS(Facturation!$F$4:$F$203,Facturation!$C$4:$C$203,A55))</x:f>
      </x:c>
      <x:c r="H55" s="56" t="str">
        <x:f>IF(A55="","",SUMIFS(Facturation!$F$4:$F$203,Facturation!$C$4:$C$203,A55,Facturation!$K$4:$K$203,"Payée"))</x:f>
      </x:c>
      <x:c r="I55" s="56" t="str">
        <x:f>IF(A55="","",G55-H55)</x:f>
      </x:c>
      <x:c r="J55" s="54" t="str">
        <x:f>IF(A55="","",MAXIFS(Facturation!$A$4:$A$203,Facturation!$C$4:$C$203,A55))</x:f>
      </x:c>
    </x:row>
    <x:row r="56">
      <x:c r="A56"/>
      <x:c r="B56"/>
      <x:c r="C56"/>
      <x:c r="D56"/>
      <x:c r="E56"/>
      <x:c r="F56"/>
      <x:c r="G56" s="56" t="str">
        <x:f>IF(A56="","",SUMIFS(Facturation!$F$4:$F$203,Facturation!$C$4:$C$203,A56))</x:f>
      </x:c>
      <x:c r="H56" s="56" t="str">
        <x:f>IF(A56="","",SUMIFS(Facturation!$F$4:$F$203,Facturation!$C$4:$C$203,A56,Facturation!$K$4:$K$203,"Payée"))</x:f>
      </x:c>
      <x:c r="I56" s="56" t="str">
        <x:f>IF(A56="","",G56-H56)</x:f>
      </x:c>
      <x:c r="J56" s="54" t="str">
        <x:f>IF(A56="","",MAXIFS(Facturation!$A$4:$A$203,Facturation!$C$4:$C$203,A56))</x:f>
      </x:c>
    </x:row>
    <x:row r="57">
      <x:c r="A57"/>
      <x:c r="B57"/>
      <x:c r="C57"/>
      <x:c r="D57"/>
      <x:c r="E57"/>
      <x:c r="F57"/>
      <x:c r="G57" s="56" t="str">
        <x:f>IF(A57="","",SUMIFS(Facturation!$F$4:$F$203,Facturation!$C$4:$C$203,A57))</x:f>
      </x:c>
      <x:c r="H57" s="56" t="str">
        <x:f>IF(A57="","",SUMIFS(Facturation!$F$4:$F$203,Facturation!$C$4:$C$203,A57,Facturation!$K$4:$K$203,"Payée"))</x:f>
      </x:c>
      <x:c r="I57" s="56" t="str">
        <x:f>IF(A57="","",G57-H57)</x:f>
      </x:c>
      <x:c r="J57" s="54" t="str">
        <x:f>IF(A57="","",MAXIFS(Facturation!$A$4:$A$203,Facturation!$C$4:$C$203,A57))</x:f>
      </x:c>
    </x:row>
    <x:row r="58">
      <x:c r="A58"/>
      <x:c r="B58"/>
      <x:c r="C58"/>
      <x:c r="D58"/>
      <x:c r="E58"/>
      <x:c r="F58"/>
      <x:c r="G58" s="56" t="str">
        <x:f>IF(A58="","",SUMIFS(Facturation!$F$4:$F$203,Facturation!$C$4:$C$203,A58))</x:f>
      </x:c>
      <x:c r="H58" s="56" t="str">
        <x:f>IF(A58="","",SUMIFS(Facturation!$F$4:$F$203,Facturation!$C$4:$C$203,A58,Facturation!$K$4:$K$203,"Payée"))</x:f>
      </x:c>
      <x:c r="I58" s="56" t="str">
        <x:f>IF(A58="","",G58-H58)</x:f>
      </x:c>
      <x:c r="J58" s="54" t="str">
        <x:f>IF(A58="","",MAXIFS(Facturation!$A$4:$A$203,Facturation!$C$4:$C$203,A58))</x:f>
      </x:c>
    </x:row>
    <x:row r="59">
      <x:c r="A59"/>
      <x:c r="B59"/>
      <x:c r="C59"/>
      <x:c r="D59"/>
      <x:c r="E59"/>
      <x:c r="F59"/>
      <x:c r="G59" s="56" t="str">
        <x:f>IF(A59="","",SUMIFS(Facturation!$F$4:$F$203,Facturation!$C$4:$C$203,A59))</x:f>
      </x:c>
      <x:c r="H59" s="56" t="str">
        <x:f>IF(A59="","",SUMIFS(Facturation!$F$4:$F$203,Facturation!$C$4:$C$203,A59,Facturation!$K$4:$K$203,"Payée"))</x:f>
      </x:c>
      <x:c r="I59" s="56" t="str">
        <x:f>IF(A59="","",G59-H59)</x:f>
      </x:c>
      <x:c r="J59" s="54" t="str">
        <x:f>IF(A59="","",MAXIFS(Facturation!$A$4:$A$203,Facturation!$C$4:$C$203,A59))</x:f>
      </x:c>
    </x:row>
    <x:row r="60">
      <x:c r="A60"/>
      <x:c r="B60"/>
      <x:c r="C60"/>
      <x:c r="D60"/>
      <x:c r="E60"/>
      <x:c r="F60"/>
      <x:c r="G60" s="56" t="str">
        <x:f>IF(A60="","",SUMIFS(Facturation!$F$4:$F$203,Facturation!$C$4:$C$203,A60))</x:f>
      </x:c>
      <x:c r="H60" s="56" t="str">
        <x:f>IF(A60="","",SUMIFS(Facturation!$F$4:$F$203,Facturation!$C$4:$C$203,A60,Facturation!$K$4:$K$203,"Payée"))</x:f>
      </x:c>
      <x:c r="I60" s="56" t="str">
        <x:f>IF(A60="","",G60-H60)</x:f>
      </x:c>
      <x:c r="J60" s="54" t="str">
        <x:f>IF(A60="","",MAXIFS(Facturation!$A$4:$A$203,Facturation!$C$4:$C$203,A60))</x:f>
      </x:c>
    </x:row>
    <x:row r="61">
      <x:c r="A61"/>
      <x:c r="B61"/>
      <x:c r="C61"/>
      <x:c r="D61"/>
      <x:c r="E61"/>
      <x:c r="F61"/>
      <x:c r="G61" s="56" t="str">
        <x:f>IF(A61="","",SUMIFS(Facturation!$F$4:$F$203,Facturation!$C$4:$C$203,A61))</x:f>
      </x:c>
      <x:c r="H61" s="56" t="str">
        <x:f>IF(A61="","",SUMIFS(Facturation!$F$4:$F$203,Facturation!$C$4:$C$203,A61,Facturation!$K$4:$K$203,"Payée"))</x:f>
      </x:c>
      <x:c r="I61" s="56" t="str">
        <x:f>IF(A61="","",G61-H61)</x:f>
      </x:c>
      <x:c r="J61" s="54" t="str">
        <x:f>IF(A61="","",MAXIFS(Facturation!$A$4:$A$203,Facturation!$C$4:$C$203,A61))</x:f>
      </x:c>
    </x:row>
    <x:row r="62">
      <x:c r="A62"/>
      <x:c r="B62"/>
      <x:c r="C62"/>
      <x:c r="D62"/>
      <x:c r="E62"/>
      <x:c r="F62"/>
      <x:c r="G62" s="56" t="str">
        <x:f>IF(A62="","",SUMIFS(Facturation!$F$4:$F$203,Facturation!$C$4:$C$203,A62))</x:f>
      </x:c>
      <x:c r="H62" s="56" t="str">
        <x:f>IF(A62="","",SUMIFS(Facturation!$F$4:$F$203,Facturation!$C$4:$C$203,A62,Facturation!$K$4:$K$203,"Payée"))</x:f>
      </x:c>
      <x:c r="I62" s="56" t="str">
        <x:f>IF(A62="","",G62-H62)</x:f>
      </x:c>
      <x:c r="J62" s="54" t="str">
        <x:f>IF(A62="","",MAXIFS(Facturation!$A$4:$A$203,Facturation!$C$4:$C$203,A62))</x:f>
      </x:c>
    </x:row>
    <x:row r="63">
      <x:c r="A63"/>
      <x:c r="B63"/>
      <x:c r="C63"/>
      <x:c r="D63"/>
      <x:c r="E63"/>
      <x:c r="F63"/>
      <x:c r="G63" s="56" t="str">
        <x:f>IF(A63="","",SUMIFS(Facturation!$F$4:$F$203,Facturation!$C$4:$C$203,A63))</x:f>
      </x:c>
      <x:c r="H63" s="56" t="str">
        <x:f>IF(A63="","",SUMIFS(Facturation!$F$4:$F$203,Facturation!$C$4:$C$203,A63,Facturation!$K$4:$K$203,"Payée"))</x:f>
      </x:c>
      <x:c r="I63" s="56" t="str">
        <x:f>IF(A63="","",G63-H63)</x:f>
      </x:c>
      <x:c r="J63" s="54" t="str">
        <x:f>IF(A63="","",MAXIFS(Facturation!$A$4:$A$203,Facturation!$C$4:$C$203,A63))</x:f>
      </x:c>
    </x:row>
    <x:row r="64">
      <x:c r="A64"/>
      <x:c r="B64"/>
      <x:c r="C64"/>
      <x:c r="D64"/>
      <x:c r="E64"/>
      <x:c r="F64"/>
      <x:c r="G64" s="56" t="str">
        <x:f>IF(A64="","",SUMIFS(Facturation!$F$4:$F$203,Facturation!$C$4:$C$203,A64))</x:f>
      </x:c>
      <x:c r="H64" s="56" t="str">
        <x:f>IF(A64="","",SUMIFS(Facturation!$F$4:$F$203,Facturation!$C$4:$C$203,A64,Facturation!$K$4:$K$203,"Payée"))</x:f>
      </x:c>
      <x:c r="I64" s="56" t="str">
        <x:f>IF(A64="","",G64-H64)</x:f>
      </x:c>
      <x:c r="J64" s="54" t="str">
        <x:f>IF(A64="","",MAXIFS(Facturation!$A$4:$A$203,Facturation!$C$4:$C$203,A64))</x:f>
      </x:c>
    </x:row>
    <x:row r="65">
      <x:c r="A65"/>
      <x:c r="B65"/>
      <x:c r="C65"/>
      <x:c r="D65"/>
      <x:c r="E65"/>
      <x:c r="F65"/>
      <x:c r="G65" s="56" t="str">
        <x:f>IF(A65="","",SUMIFS(Facturation!$F$4:$F$203,Facturation!$C$4:$C$203,A65))</x:f>
      </x:c>
      <x:c r="H65" s="56" t="str">
        <x:f>IF(A65="","",SUMIFS(Facturation!$F$4:$F$203,Facturation!$C$4:$C$203,A65,Facturation!$K$4:$K$203,"Payée"))</x:f>
      </x:c>
      <x:c r="I65" s="56" t="str">
        <x:f>IF(A65="","",G65-H65)</x:f>
      </x:c>
      <x:c r="J65" s="54" t="str">
        <x:f>IF(A65="","",MAXIFS(Facturation!$A$4:$A$203,Facturation!$C$4:$C$203,A65))</x:f>
      </x:c>
    </x:row>
    <x:row r="66">
      <x:c r="A66"/>
      <x:c r="B66"/>
      <x:c r="C66"/>
      <x:c r="D66"/>
      <x:c r="E66"/>
      <x:c r="F66"/>
      <x:c r="G66" s="56" t="str">
        <x:f>IF(A66="","",SUMIFS(Facturation!$F$4:$F$203,Facturation!$C$4:$C$203,A66))</x:f>
      </x:c>
      <x:c r="H66" s="56" t="str">
        <x:f>IF(A66="","",SUMIFS(Facturation!$F$4:$F$203,Facturation!$C$4:$C$203,A66,Facturation!$K$4:$K$203,"Payée"))</x:f>
      </x:c>
      <x:c r="I66" s="56" t="str">
        <x:f>IF(A66="","",G66-H66)</x:f>
      </x:c>
      <x:c r="J66" s="54" t="str">
        <x:f>IF(A66="","",MAXIFS(Facturation!$A$4:$A$203,Facturation!$C$4:$C$203,A66))</x:f>
      </x:c>
    </x:row>
    <x:row r="67">
      <x:c r="A67"/>
      <x:c r="B67"/>
      <x:c r="C67"/>
      <x:c r="D67"/>
      <x:c r="E67"/>
      <x:c r="F67"/>
      <x:c r="G67" s="56" t="str">
        <x:f>IF(A67="","",SUMIFS(Facturation!$F$4:$F$203,Facturation!$C$4:$C$203,A67))</x:f>
      </x:c>
      <x:c r="H67" s="56" t="str">
        <x:f>IF(A67="","",SUMIFS(Facturation!$F$4:$F$203,Facturation!$C$4:$C$203,A67,Facturation!$K$4:$K$203,"Payée"))</x:f>
      </x:c>
      <x:c r="I67" s="56" t="str">
        <x:f>IF(A67="","",G67-H67)</x:f>
      </x:c>
      <x:c r="J67" s="54" t="str">
        <x:f>IF(A67="","",MAXIFS(Facturation!$A$4:$A$203,Facturation!$C$4:$C$203,A67))</x:f>
      </x:c>
    </x:row>
    <x:row r="68">
      <x:c r="A68"/>
      <x:c r="B68"/>
      <x:c r="C68"/>
      <x:c r="D68"/>
      <x:c r="E68"/>
      <x:c r="F68"/>
      <x:c r="G68" s="56" t="str">
        <x:f>IF(A68="","",SUMIFS(Facturation!$F$4:$F$203,Facturation!$C$4:$C$203,A68))</x:f>
      </x:c>
      <x:c r="H68" s="56" t="str">
        <x:f>IF(A68="","",SUMIFS(Facturation!$F$4:$F$203,Facturation!$C$4:$C$203,A68,Facturation!$K$4:$K$203,"Payée"))</x:f>
      </x:c>
      <x:c r="I68" s="56" t="str">
        <x:f>IF(A68="","",G68-H68)</x:f>
      </x:c>
      <x:c r="J68" s="54" t="str">
        <x:f>IF(A68="","",MAXIFS(Facturation!$A$4:$A$203,Facturation!$C$4:$C$203,A68))</x:f>
      </x:c>
    </x:row>
    <x:row r="69">
      <x:c r="A69"/>
      <x:c r="B69"/>
      <x:c r="C69"/>
      <x:c r="D69"/>
      <x:c r="E69"/>
      <x:c r="F69"/>
      <x:c r="G69" s="56" t="str">
        <x:f>IF(A69="","",SUMIFS(Facturation!$F$4:$F$203,Facturation!$C$4:$C$203,A69))</x:f>
      </x:c>
      <x:c r="H69" s="56" t="str">
        <x:f>IF(A69="","",SUMIFS(Facturation!$F$4:$F$203,Facturation!$C$4:$C$203,A69,Facturation!$K$4:$K$203,"Payée"))</x:f>
      </x:c>
      <x:c r="I69" s="56" t="str">
        <x:f>IF(A69="","",G69-H69)</x:f>
      </x:c>
      <x:c r="J69" s="54" t="str">
        <x:f>IF(A69="","",MAXIFS(Facturation!$A$4:$A$203,Facturation!$C$4:$C$203,A69))</x:f>
      </x:c>
    </x:row>
    <x:row r="70">
      <x:c r="A70"/>
      <x:c r="B70"/>
      <x:c r="C70"/>
      <x:c r="D70"/>
      <x:c r="E70"/>
      <x:c r="F70"/>
      <x:c r="G70" s="56" t="str">
        <x:f>IF(A70="","",SUMIFS(Facturation!$F$4:$F$203,Facturation!$C$4:$C$203,A70))</x:f>
      </x:c>
      <x:c r="H70" s="56" t="str">
        <x:f>IF(A70="","",SUMIFS(Facturation!$F$4:$F$203,Facturation!$C$4:$C$203,A70,Facturation!$K$4:$K$203,"Payée"))</x:f>
      </x:c>
      <x:c r="I70" s="56" t="str">
        <x:f>IF(A70="","",G70-H70)</x:f>
      </x:c>
      <x:c r="J70" s="54" t="str">
        <x:f>IF(A70="","",MAXIFS(Facturation!$A$4:$A$203,Facturation!$C$4:$C$203,A70))</x:f>
      </x:c>
    </x:row>
    <x:row r="71">
      <x:c r="A71"/>
      <x:c r="B71"/>
      <x:c r="C71"/>
      <x:c r="D71"/>
      <x:c r="E71"/>
      <x:c r="F71"/>
      <x:c r="G71" s="56" t="str">
        <x:f>IF(A71="","",SUMIFS(Facturation!$F$4:$F$203,Facturation!$C$4:$C$203,A71))</x:f>
      </x:c>
      <x:c r="H71" s="56" t="str">
        <x:f>IF(A71="","",SUMIFS(Facturation!$F$4:$F$203,Facturation!$C$4:$C$203,A71,Facturation!$K$4:$K$203,"Payée"))</x:f>
      </x:c>
      <x:c r="I71" s="56" t="str">
        <x:f>IF(A71="","",G71-H71)</x:f>
      </x:c>
      <x:c r="J71" s="54" t="str">
        <x:f>IF(A71="","",MAXIFS(Facturation!$A$4:$A$203,Facturation!$C$4:$C$203,A71))</x:f>
      </x:c>
    </x:row>
    <x:row r="72">
      <x:c r="A72"/>
      <x:c r="B72"/>
      <x:c r="C72"/>
      <x:c r="D72"/>
      <x:c r="E72"/>
      <x:c r="F72"/>
      <x:c r="G72" s="56" t="str">
        <x:f>IF(A72="","",SUMIFS(Facturation!$F$4:$F$203,Facturation!$C$4:$C$203,A72))</x:f>
      </x:c>
      <x:c r="H72" s="56" t="str">
        <x:f>IF(A72="","",SUMIFS(Facturation!$F$4:$F$203,Facturation!$C$4:$C$203,A72,Facturation!$K$4:$K$203,"Payée"))</x:f>
      </x:c>
      <x:c r="I72" s="56" t="str">
        <x:f>IF(A72="","",G72-H72)</x:f>
      </x:c>
      <x:c r="J72" s="54" t="str">
        <x:f>IF(A72="","",MAXIFS(Facturation!$A$4:$A$203,Facturation!$C$4:$C$203,A72))</x:f>
      </x:c>
    </x:row>
    <x:row r="73">
      <x:c r="A73"/>
      <x:c r="B73"/>
      <x:c r="C73"/>
      <x:c r="D73"/>
      <x:c r="E73"/>
      <x:c r="F73"/>
      <x:c r="G73" s="56" t="str">
        <x:f>IF(A73="","",SUMIFS(Facturation!$F$4:$F$203,Facturation!$C$4:$C$203,A73))</x:f>
      </x:c>
      <x:c r="H73" s="56" t="str">
        <x:f>IF(A73="","",SUMIFS(Facturation!$F$4:$F$203,Facturation!$C$4:$C$203,A73,Facturation!$K$4:$K$203,"Payée"))</x:f>
      </x:c>
      <x:c r="I73" s="56" t="str">
        <x:f>IF(A73="","",G73-H73)</x:f>
      </x:c>
      <x:c r="J73" s="54" t="str">
        <x:f>IF(A73="","",MAXIFS(Facturation!$A$4:$A$203,Facturation!$C$4:$C$203,A73))</x:f>
      </x:c>
    </x:row>
    <x:row r="74">
      <x:c r="A74"/>
      <x:c r="B74"/>
      <x:c r="C74"/>
      <x:c r="D74"/>
      <x:c r="E74"/>
      <x:c r="F74"/>
      <x:c r="G74" s="56" t="str">
        <x:f>IF(A74="","",SUMIFS(Facturation!$F$4:$F$203,Facturation!$C$4:$C$203,A74))</x:f>
      </x:c>
      <x:c r="H74" s="56" t="str">
        <x:f>IF(A74="","",SUMIFS(Facturation!$F$4:$F$203,Facturation!$C$4:$C$203,A74,Facturation!$K$4:$K$203,"Payée"))</x:f>
      </x:c>
      <x:c r="I74" s="56" t="str">
        <x:f>IF(A74="","",G74-H74)</x:f>
      </x:c>
      <x:c r="J74" s="54" t="str">
        <x:f>IF(A74="","",MAXIFS(Facturation!$A$4:$A$203,Facturation!$C$4:$C$203,A74))</x:f>
      </x:c>
    </x:row>
    <x:row r="75">
      <x:c r="A75"/>
      <x:c r="B75"/>
      <x:c r="C75"/>
      <x:c r="D75"/>
      <x:c r="E75"/>
      <x:c r="F75"/>
      <x:c r="G75" s="56" t="str">
        <x:f>IF(A75="","",SUMIFS(Facturation!$F$4:$F$203,Facturation!$C$4:$C$203,A75))</x:f>
      </x:c>
      <x:c r="H75" s="56" t="str">
        <x:f>IF(A75="","",SUMIFS(Facturation!$F$4:$F$203,Facturation!$C$4:$C$203,A75,Facturation!$K$4:$K$203,"Payée"))</x:f>
      </x:c>
      <x:c r="I75" s="56" t="str">
        <x:f>IF(A75="","",G75-H75)</x:f>
      </x:c>
      <x:c r="J75" s="54" t="str">
        <x:f>IF(A75="","",MAXIFS(Facturation!$A$4:$A$203,Facturation!$C$4:$C$203,A75))</x:f>
      </x:c>
    </x:row>
    <x:row r="76">
      <x:c r="A76"/>
      <x:c r="B76"/>
      <x:c r="C76"/>
      <x:c r="D76"/>
      <x:c r="E76"/>
      <x:c r="F76"/>
      <x:c r="G76" s="56" t="str">
        <x:f>IF(A76="","",SUMIFS(Facturation!$F$4:$F$203,Facturation!$C$4:$C$203,A76))</x:f>
      </x:c>
      <x:c r="H76" s="56" t="str">
        <x:f>IF(A76="","",SUMIFS(Facturation!$F$4:$F$203,Facturation!$C$4:$C$203,A76,Facturation!$K$4:$K$203,"Payée"))</x:f>
      </x:c>
      <x:c r="I76" s="56" t="str">
        <x:f>IF(A76="","",G76-H76)</x:f>
      </x:c>
      <x:c r="J76" s="54" t="str">
        <x:f>IF(A76="","",MAXIFS(Facturation!$A$4:$A$203,Facturation!$C$4:$C$203,A76))</x:f>
      </x:c>
    </x:row>
    <x:row r="77">
      <x:c r="A77"/>
      <x:c r="B77"/>
      <x:c r="C77"/>
      <x:c r="D77"/>
      <x:c r="E77"/>
      <x:c r="F77"/>
      <x:c r="G77" s="56" t="str">
        <x:f>IF(A77="","",SUMIFS(Facturation!$F$4:$F$203,Facturation!$C$4:$C$203,A77))</x:f>
      </x:c>
      <x:c r="H77" s="56" t="str">
        <x:f>IF(A77="","",SUMIFS(Facturation!$F$4:$F$203,Facturation!$C$4:$C$203,A77,Facturation!$K$4:$K$203,"Payée"))</x:f>
      </x:c>
      <x:c r="I77" s="56" t="str">
        <x:f>IF(A77="","",G77-H77)</x:f>
      </x:c>
      <x:c r="J77" s="54" t="str">
        <x:f>IF(A77="","",MAXIFS(Facturation!$A$4:$A$203,Facturation!$C$4:$C$203,A77))</x:f>
      </x:c>
    </x:row>
    <x:row r="78">
      <x:c r="A78"/>
      <x:c r="B78"/>
      <x:c r="C78"/>
      <x:c r="D78"/>
      <x:c r="E78"/>
      <x:c r="F78"/>
      <x:c r="G78" s="56" t="str">
        <x:f>IF(A78="","",SUMIFS(Facturation!$F$4:$F$203,Facturation!$C$4:$C$203,A78))</x:f>
      </x:c>
      <x:c r="H78" s="56" t="str">
        <x:f>IF(A78="","",SUMIFS(Facturation!$F$4:$F$203,Facturation!$C$4:$C$203,A78,Facturation!$K$4:$K$203,"Payée"))</x:f>
      </x:c>
      <x:c r="I78" s="56" t="str">
        <x:f>IF(A78="","",G78-H78)</x:f>
      </x:c>
      <x:c r="J78" s="54" t="str">
        <x:f>IF(A78="","",MAXIFS(Facturation!$A$4:$A$203,Facturation!$C$4:$C$203,A78))</x:f>
      </x:c>
    </x:row>
    <x:row r="79">
      <x:c r="A79"/>
      <x:c r="B79"/>
      <x:c r="C79"/>
      <x:c r="D79"/>
      <x:c r="E79"/>
      <x:c r="F79"/>
      <x:c r="G79" s="56" t="str">
        <x:f>IF(A79="","",SUMIFS(Facturation!$F$4:$F$203,Facturation!$C$4:$C$203,A79))</x:f>
      </x:c>
      <x:c r="H79" s="56" t="str">
        <x:f>IF(A79="","",SUMIFS(Facturation!$F$4:$F$203,Facturation!$C$4:$C$203,A79,Facturation!$K$4:$K$203,"Payée"))</x:f>
      </x:c>
      <x:c r="I79" s="56" t="str">
        <x:f>IF(A79="","",G79-H79)</x:f>
      </x:c>
      <x:c r="J79" s="54" t="str">
        <x:f>IF(A79="","",MAXIFS(Facturation!$A$4:$A$203,Facturation!$C$4:$C$203,A79))</x:f>
      </x:c>
    </x:row>
    <x:row r="80">
      <x:c r="A80"/>
      <x:c r="B80"/>
      <x:c r="C80"/>
      <x:c r="D80"/>
      <x:c r="E80"/>
      <x:c r="F80"/>
      <x:c r="G80" s="56" t="str">
        <x:f>IF(A80="","",SUMIFS(Facturation!$F$4:$F$203,Facturation!$C$4:$C$203,A80))</x:f>
      </x:c>
      <x:c r="H80" s="56" t="str">
        <x:f>IF(A80="","",SUMIFS(Facturation!$F$4:$F$203,Facturation!$C$4:$C$203,A80,Facturation!$K$4:$K$203,"Payée"))</x:f>
      </x:c>
      <x:c r="I80" s="56" t="str">
        <x:f>IF(A80="","",G80-H80)</x:f>
      </x:c>
      <x:c r="J80" s="54" t="str">
        <x:f>IF(A80="","",MAXIFS(Facturation!$A$4:$A$203,Facturation!$C$4:$C$203,A80))</x:f>
      </x:c>
    </x:row>
    <x:row r="81">
      <x:c r="A81"/>
      <x:c r="B81"/>
      <x:c r="C81"/>
      <x:c r="D81"/>
      <x:c r="E81"/>
      <x:c r="F81"/>
      <x:c r="G81" s="56" t="str">
        <x:f>IF(A81="","",SUMIFS(Facturation!$F$4:$F$203,Facturation!$C$4:$C$203,A81))</x:f>
      </x:c>
      <x:c r="H81" s="56" t="str">
        <x:f>IF(A81="","",SUMIFS(Facturation!$F$4:$F$203,Facturation!$C$4:$C$203,A81,Facturation!$K$4:$K$203,"Payée"))</x:f>
      </x:c>
      <x:c r="I81" s="56" t="str">
        <x:f>IF(A81="","",G81-H81)</x:f>
      </x:c>
      <x:c r="J81" s="54" t="str">
        <x:f>IF(A81="","",MAXIFS(Facturation!$A$4:$A$203,Facturation!$C$4:$C$203,A81))</x:f>
      </x:c>
    </x:row>
    <x:row r="82">
      <x:c r="A82"/>
      <x:c r="B82"/>
      <x:c r="C82"/>
      <x:c r="D82"/>
      <x:c r="E82"/>
      <x:c r="F82"/>
      <x:c r="G82" s="56" t="str">
        <x:f>IF(A82="","",SUMIFS(Facturation!$F$4:$F$203,Facturation!$C$4:$C$203,A82))</x:f>
      </x:c>
      <x:c r="H82" s="56" t="str">
        <x:f>IF(A82="","",SUMIFS(Facturation!$F$4:$F$203,Facturation!$C$4:$C$203,A82,Facturation!$K$4:$K$203,"Payée"))</x:f>
      </x:c>
      <x:c r="I82" s="56" t="str">
        <x:f>IF(A82="","",G82-H82)</x:f>
      </x:c>
      <x:c r="J82" s="54" t="str">
        <x:f>IF(A82="","",MAXIFS(Facturation!$A$4:$A$203,Facturation!$C$4:$C$203,A82))</x:f>
      </x:c>
    </x:row>
    <x:row r="83">
      <x:c r="A83"/>
      <x:c r="B83"/>
      <x:c r="C83"/>
      <x:c r="D83"/>
      <x:c r="E83"/>
      <x:c r="F83"/>
      <x:c r="G83" s="56" t="str">
        <x:f>IF(A83="","",SUMIFS(Facturation!$F$4:$F$203,Facturation!$C$4:$C$203,A83))</x:f>
      </x:c>
      <x:c r="H83" s="56" t="str">
        <x:f>IF(A83="","",SUMIFS(Facturation!$F$4:$F$203,Facturation!$C$4:$C$203,A83,Facturation!$K$4:$K$203,"Payée"))</x:f>
      </x:c>
      <x:c r="I83" s="56" t="str">
        <x:f>IF(A83="","",G83-H83)</x:f>
      </x:c>
      <x:c r="J83" s="54" t="str">
        <x:f>IF(A83="","",MAXIFS(Facturation!$A$4:$A$203,Facturation!$C$4:$C$203,A83))</x:f>
      </x:c>
    </x:row>
    <x:row r="84">
      <x:c r="A84"/>
      <x:c r="B84"/>
      <x:c r="C84"/>
      <x:c r="D84"/>
      <x:c r="E84"/>
      <x:c r="F84"/>
      <x:c r="G84" s="56" t="str">
        <x:f>IF(A84="","",SUMIFS(Facturation!$F$4:$F$203,Facturation!$C$4:$C$203,A84))</x:f>
      </x:c>
      <x:c r="H84" s="56" t="str">
        <x:f>IF(A84="","",SUMIFS(Facturation!$F$4:$F$203,Facturation!$C$4:$C$203,A84,Facturation!$K$4:$K$203,"Payée"))</x:f>
      </x:c>
      <x:c r="I84" s="56" t="str">
        <x:f>IF(A84="","",G84-H84)</x:f>
      </x:c>
      <x:c r="J84" s="54" t="str">
        <x:f>IF(A84="","",MAXIFS(Facturation!$A$4:$A$203,Facturation!$C$4:$C$203,A84))</x:f>
      </x:c>
    </x:row>
    <x:row r="85">
      <x:c r="A85"/>
      <x:c r="B85"/>
      <x:c r="C85"/>
      <x:c r="D85"/>
      <x:c r="E85"/>
      <x:c r="F85"/>
      <x:c r="G85" s="56" t="str">
        <x:f>IF(A85="","",SUMIFS(Facturation!$F$4:$F$203,Facturation!$C$4:$C$203,A85))</x:f>
      </x:c>
      <x:c r="H85" s="56" t="str">
        <x:f>IF(A85="","",SUMIFS(Facturation!$F$4:$F$203,Facturation!$C$4:$C$203,A85,Facturation!$K$4:$K$203,"Payée"))</x:f>
      </x:c>
      <x:c r="I85" s="56" t="str">
        <x:f>IF(A85="","",G85-H85)</x:f>
      </x:c>
      <x:c r="J85" s="54" t="str">
        <x:f>IF(A85="","",MAXIFS(Facturation!$A$4:$A$203,Facturation!$C$4:$C$203,A85))</x:f>
      </x:c>
    </x:row>
    <x:row r="86">
      <x:c r="A86"/>
      <x:c r="B86"/>
      <x:c r="C86"/>
      <x:c r="D86"/>
      <x:c r="E86"/>
      <x:c r="F86"/>
      <x:c r="G86" s="56" t="str">
        <x:f>IF(A86="","",SUMIFS(Facturation!$F$4:$F$203,Facturation!$C$4:$C$203,A86))</x:f>
      </x:c>
      <x:c r="H86" s="56" t="str">
        <x:f>IF(A86="","",SUMIFS(Facturation!$F$4:$F$203,Facturation!$C$4:$C$203,A86,Facturation!$K$4:$K$203,"Payée"))</x:f>
      </x:c>
      <x:c r="I86" s="56" t="str">
        <x:f>IF(A86="","",G86-H86)</x:f>
      </x:c>
      <x:c r="J86" s="54" t="str">
        <x:f>IF(A86="","",MAXIFS(Facturation!$A$4:$A$203,Facturation!$C$4:$C$203,A86))</x:f>
      </x:c>
    </x:row>
    <x:row r="87">
      <x:c r="A87"/>
      <x:c r="B87"/>
      <x:c r="C87"/>
      <x:c r="D87"/>
      <x:c r="E87"/>
      <x:c r="F87"/>
      <x:c r="G87" s="56" t="str">
        <x:f>IF(A87="","",SUMIFS(Facturation!$F$4:$F$203,Facturation!$C$4:$C$203,A87))</x:f>
      </x:c>
      <x:c r="H87" s="56" t="str">
        <x:f>IF(A87="","",SUMIFS(Facturation!$F$4:$F$203,Facturation!$C$4:$C$203,A87,Facturation!$K$4:$K$203,"Payée"))</x:f>
      </x:c>
      <x:c r="I87" s="56" t="str">
        <x:f>IF(A87="","",G87-H87)</x:f>
      </x:c>
      <x:c r="J87" s="54" t="str">
        <x:f>IF(A87="","",MAXIFS(Facturation!$A$4:$A$203,Facturation!$C$4:$C$203,A87))</x:f>
      </x:c>
    </x:row>
    <x:row r="88">
      <x:c r="A88"/>
      <x:c r="B88"/>
      <x:c r="C88"/>
      <x:c r="D88"/>
      <x:c r="E88"/>
      <x:c r="F88"/>
      <x:c r="G88" s="56" t="str">
        <x:f>IF(A88="","",SUMIFS(Facturation!$F$4:$F$203,Facturation!$C$4:$C$203,A88))</x:f>
      </x:c>
      <x:c r="H88" s="56" t="str">
        <x:f>IF(A88="","",SUMIFS(Facturation!$F$4:$F$203,Facturation!$C$4:$C$203,A88,Facturation!$K$4:$K$203,"Payée"))</x:f>
      </x:c>
      <x:c r="I88" s="56" t="str">
        <x:f>IF(A88="","",G88-H88)</x:f>
      </x:c>
      <x:c r="J88" s="54" t="str">
        <x:f>IF(A88="","",MAXIFS(Facturation!$A$4:$A$203,Facturation!$C$4:$C$203,A88))</x:f>
      </x:c>
    </x:row>
    <x:row r="89">
      <x:c r="A89"/>
      <x:c r="B89"/>
      <x:c r="C89"/>
      <x:c r="D89"/>
      <x:c r="E89"/>
      <x:c r="F89"/>
      <x:c r="G89" s="56" t="str">
        <x:f>IF(A89="","",SUMIFS(Facturation!$F$4:$F$203,Facturation!$C$4:$C$203,A89))</x:f>
      </x:c>
      <x:c r="H89" s="56" t="str">
        <x:f>IF(A89="","",SUMIFS(Facturation!$F$4:$F$203,Facturation!$C$4:$C$203,A89,Facturation!$K$4:$K$203,"Payée"))</x:f>
      </x:c>
      <x:c r="I89" s="56" t="str">
        <x:f>IF(A89="","",G89-H89)</x:f>
      </x:c>
      <x:c r="J89" s="54" t="str">
        <x:f>IF(A89="","",MAXIFS(Facturation!$A$4:$A$203,Facturation!$C$4:$C$203,A89))</x:f>
      </x:c>
    </x:row>
    <x:row r="90">
      <x:c r="A90"/>
      <x:c r="B90"/>
      <x:c r="C90"/>
      <x:c r="D90"/>
      <x:c r="E90"/>
      <x:c r="F90"/>
      <x:c r="G90" s="56" t="str">
        <x:f>IF(A90="","",SUMIFS(Facturation!$F$4:$F$203,Facturation!$C$4:$C$203,A90))</x:f>
      </x:c>
      <x:c r="H90" s="56" t="str">
        <x:f>IF(A90="","",SUMIFS(Facturation!$F$4:$F$203,Facturation!$C$4:$C$203,A90,Facturation!$K$4:$K$203,"Payée"))</x:f>
      </x:c>
      <x:c r="I90" s="56" t="str">
        <x:f>IF(A90="","",G90-H90)</x:f>
      </x:c>
      <x:c r="J90" s="54" t="str">
        <x:f>IF(A90="","",MAXIFS(Facturation!$A$4:$A$203,Facturation!$C$4:$C$203,A90))</x:f>
      </x:c>
    </x:row>
    <x:row r="91">
      <x:c r="A91"/>
      <x:c r="B91"/>
      <x:c r="C91"/>
      <x:c r="D91"/>
      <x:c r="E91"/>
      <x:c r="F91"/>
      <x:c r="G91" s="56" t="str">
        <x:f>IF(A91="","",SUMIFS(Facturation!$F$4:$F$203,Facturation!$C$4:$C$203,A91))</x:f>
      </x:c>
      <x:c r="H91" s="56" t="str">
        <x:f>IF(A91="","",SUMIFS(Facturation!$F$4:$F$203,Facturation!$C$4:$C$203,A91,Facturation!$K$4:$K$203,"Payée"))</x:f>
      </x:c>
      <x:c r="I91" s="56" t="str">
        <x:f>IF(A91="","",G91-H91)</x:f>
      </x:c>
      <x:c r="J91" s="54" t="str">
        <x:f>IF(A91="","",MAXIFS(Facturation!$A$4:$A$203,Facturation!$C$4:$C$203,A91))</x:f>
      </x:c>
    </x:row>
    <x:row r="92">
      <x:c r="A92"/>
      <x:c r="B92"/>
      <x:c r="C92"/>
      <x:c r="D92"/>
      <x:c r="E92"/>
      <x:c r="F92"/>
      <x:c r="G92" s="56" t="str">
        <x:f>IF(A92="","",SUMIFS(Facturation!$F$4:$F$203,Facturation!$C$4:$C$203,A92))</x:f>
      </x:c>
      <x:c r="H92" s="56" t="str">
        <x:f>IF(A92="","",SUMIFS(Facturation!$F$4:$F$203,Facturation!$C$4:$C$203,A92,Facturation!$K$4:$K$203,"Payée"))</x:f>
      </x:c>
      <x:c r="I92" s="56" t="str">
        <x:f>IF(A92="","",G92-H92)</x:f>
      </x:c>
      <x:c r="J92" s="54" t="str">
        <x:f>IF(A92="","",MAXIFS(Facturation!$A$4:$A$203,Facturation!$C$4:$C$203,A92))</x:f>
      </x:c>
    </x:row>
    <x:row r="93">
      <x:c r="A93"/>
      <x:c r="B93"/>
      <x:c r="C93"/>
      <x:c r="D93"/>
      <x:c r="E93"/>
      <x:c r="F93"/>
      <x:c r="G93" s="56" t="str">
        <x:f>IF(A93="","",SUMIFS(Facturation!$F$4:$F$203,Facturation!$C$4:$C$203,A93))</x:f>
      </x:c>
      <x:c r="H93" s="56" t="str">
        <x:f>IF(A93="","",SUMIFS(Facturation!$F$4:$F$203,Facturation!$C$4:$C$203,A93,Facturation!$K$4:$K$203,"Payée"))</x:f>
      </x:c>
      <x:c r="I93" s="56" t="str">
        <x:f>IF(A93="","",G93-H93)</x:f>
      </x:c>
      <x:c r="J93" s="54" t="str">
        <x:f>IF(A93="","",MAXIFS(Facturation!$A$4:$A$203,Facturation!$C$4:$C$203,A93))</x:f>
      </x:c>
    </x:row>
    <x:row r="94">
      <x:c r="A94"/>
      <x:c r="B94"/>
      <x:c r="C94"/>
      <x:c r="D94"/>
      <x:c r="E94"/>
      <x:c r="F94"/>
      <x:c r="G94" s="56" t="str">
        <x:f>IF(A94="","",SUMIFS(Facturation!$F$4:$F$203,Facturation!$C$4:$C$203,A94))</x:f>
      </x:c>
      <x:c r="H94" s="56" t="str">
        <x:f>IF(A94="","",SUMIFS(Facturation!$F$4:$F$203,Facturation!$C$4:$C$203,A94,Facturation!$K$4:$K$203,"Payée"))</x:f>
      </x:c>
      <x:c r="I94" s="56" t="str">
        <x:f>IF(A94="","",G94-H94)</x:f>
      </x:c>
      <x:c r="J94" s="54" t="str">
        <x:f>IF(A94="","",MAXIFS(Facturation!$A$4:$A$203,Facturation!$C$4:$C$203,A94))</x:f>
      </x:c>
    </x:row>
    <x:row r="95">
      <x:c r="A95"/>
      <x:c r="B95"/>
      <x:c r="C95"/>
      <x:c r="D95"/>
      <x:c r="E95"/>
      <x:c r="F95"/>
      <x:c r="G95" s="56" t="str">
        <x:f>IF(A95="","",SUMIFS(Facturation!$F$4:$F$203,Facturation!$C$4:$C$203,A95))</x:f>
      </x:c>
      <x:c r="H95" s="56" t="str">
        <x:f>IF(A95="","",SUMIFS(Facturation!$F$4:$F$203,Facturation!$C$4:$C$203,A95,Facturation!$K$4:$K$203,"Payée"))</x:f>
      </x:c>
      <x:c r="I95" s="56" t="str">
        <x:f>IF(A95="","",G95-H95)</x:f>
      </x:c>
      <x:c r="J95" s="54" t="str">
        <x:f>IF(A95="","",MAXIFS(Facturation!$A$4:$A$203,Facturation!$C$4:$C$203,A95))</x:f>
      </x:c>
    </x:row>
    <x:row r="96">
      <x:c r="A96"/>
      <x:c r="B96"/>
      <x:c r="C96"/>
      <x:c r="D96"/>
      <x:c r="E96"/>
      <x:c r="F96"/>
      <x:c r="G96" s="56" t="str">
        <x:f>IF(A96="","",SUMIFS(Facturation!$F$4:$F$203,Facturation!$C$4:$C$203,A96))</x:f>
      </x:c>
      <x:c r="H96" s="56" t="str">
        <x:f>IF(A96="","",SUMIFS(Facturation!$F$4:$F$203,Facturation!$C$4:$C$203,A96,Facturation!$K$4:$K$203,"Payée"))</x:f>
      </x:c>
      <x:c r="I96" s="56" t="str">
        <x:f>IF(A96="","",G96-H96)</x:f>
      </x:c>
      <x:c r="J96" s="54" t="str">
        <x:f>IF(A96="","",MAXIFS(Facturation!$A$4:$A$203,Facturation!$C$4:$C$203,A96))</x:f>
      </x:c>
    </x:row>
    <x:row r="97">
      <x:c r="A97"/>
      <x:c r="B97"/>
      <x:c r="C97"/>
      <x:c r="D97"/>
      <x:c r="E97"/>
      <x:c r="F97"/>
      <x:c r="G97" s="56" t="str">
        <x:f>IF(A97="","",SUMIFS(Facturation!$F$4:$F$203,Facturation!$C$4:$C$203,A97))</x:f>
      </x:c>
      <x:c r="H97" s="56" t="str">
        <x:f>IF(A97="","",SUMIFS(Facturation!$F$4:$F$203,Facturation!$C$4:$C$203,A97,Facturation!$K$4:$K$203,"Payée"))</x:f>
      </x:c>
      <x:c r="I97" s="56" t="str">
        <x:f>IF(A97="","",G97-H97)</x:f>
      </x:c>
      <x:c r="J97" s="54" t="str">
        <x:f>IF(A97="","",MAXIFS(Facturation!$A$4:$A$203,Facturation!$C$4:$C$203,A97))</x:f>
      </x:c>
    </x:row>
    <x:row r="98">
      <x:c r="A98"/>
      <x:c r="B98"/>
      <x:c r="C98"/>
      <x:c r="D98"/>
      <x:c r="E98"/>
      <x:c r="F98"/>
      <x:c r="G98" s="56" t="str">
        <x:f>IF(A98="","",SUMIFS(Facturation!$F$4:$F$203,Facturation!$C$4:$C$203,A98))</x:f>
      </x:c>
      <x:c r="H98" s="56" t="str">
        <x:f>IF(A98="","",SUMIFS(Facturation!$F$4:$F$203,Facturation!$C$4:$C$203,A98,Facturation!$K$4:$K$203,"Payée"))</x:f>
      </x:c>
      <x:c r="I98" s="56" t="str">
        <x:f>IF(A98="","",G98-H98)</x:f>
      </x:c>
      <x:c r="J98" s="54" t="str">
        <x:f>IF(A98="","",MAXIFS(Facturation!$A$4:$A$203,Facturation!$C$4:$C$203,A98))</x:f>
      </x:c>
    </x:row>
    <x:row r="99">
      <x:c r="A99"/>
      <x:c r="B99"/>
      <x:c r="C99"/>
      <x:c r="D99"/>
      <x:c r="E99"/>
      <x:c r="F99"/>
      <x:c r="G99" s="56" t="str">
        <x:f>IF(A99="","",SUMIFS(Facturation!$F$4:$F$203,Facturation!$C$4:$C$203,A99))</x:f>
      </x:c>
      <x:c r="H99" s="56" t="str">
        <x:f>IF(A99="","",SUMIFS(Facturation!$F$4:$F$203,Facturation!$C$4:$C$203,A99,Facturation!$K$4:$K$203,"Payée"))</x:f>
      </x:c>
      <x:c r="I99" s="56" t="str">
        <x:f>IF(A99="","",G99-H99)</x:f>
      </x:c>
      <x:c r="J99" s="54" t="str">
        <x:f>IF(A99="","",MAXIFS(Facturation!$A$4:$A$203,Facturation!$C$4:$C$203,A99))</x:f>
      </x:c>
    </x:row>
    <x:row r="100">
      <x:c r="A100"/>
      <x:c r="B100"/>
      <x:c r="C100"/>
      <x:c r="D100"/>
      <x:c r="E100"/>
      <x:c r="F100"/>
      <x:c r="G100" s="56" t="str">
        <x:f>IF(A100="","",SUMIFS(Facturation!$F$4:$F$203,Facturation!$C$4:$C$203,A100))</x:f>
      </x:c>
      <x:c r="H100" s="56" t="str">
        <x:f>IF(A100="","",SUMIFS(Facturation!$F$4:$F$203,Facturation!$C$4:$C$203,A100,Facturation!$K$4:$K$203,"Payée"))</x:f>
      </x:c>
      <x:c r="I100" s="56" t="str">
        <x:f>IF(A100="","",G100-H100)</x:f>
      </x:c>
      <x:c r="J100" s="54" t="str">
        <x:f>IF(A100="","",MAXIFS(Facturation!$A$4:$A$203,Facturation!$C$4:$C$203,A100))</x:f>
      </x:c>
    </x:row>
    <x:row r="101">
      <x:c r="A101"/>
      <x:c r="B101"/>
      <x:c r="C101"/>
      <x:c r="D101"/>
      <x:c r="E101"/>
      <x:c r="F101"/>
      <x:c r="G101" s="56" t="str">
        <x:f>IF(A101="","",SUMIFS(Facturation!$F$4:$F$203,Facturation!$C$4:$C$203,A101))</x:f>
      </x:c>
      <x:c r="H101" s="56" t="str">
        <x:f>IF(A101="","",SUMIFS(Facturation!$F$4:$F$203,Facturation!$C$4:$C$203,A101,Facturation!$K$4:$K$203,"Payée"))</x:f>
      </x:c>
      <x:c r="I101" s="56" t="str">
        <x:f>IF(A101="","",G101-H101)</x:f>
      </x:c>
      <x:c r="J101" s="54" t="str">
        <x:f>IF(A101="","",MAXIFS(Facturation!$A$4:$A$203,Facturation!$C$4:$C$203,A101))</x:f>
      </x:c>
    </x:row>
    <x:row r="102">
      <x:c r="A102"/>
      <x:c r="B102"/>
      <x:c r="C102"/>
      <x:c r="D102"/>
      <x:c r="E102"/>
      <x:c r="F102"/>
      <x:c r="G102" s="56" t="str">
        <x:f>IF(A102="","",SUMIFS(Facturation!$F$4:$F$203,Facturation!$C$4:$C$203,A102))</x:f>
      </x:c>
      <x:c r="H102" s="56" t="str">
        <x:f>IF(A102="","",SUMIFS(Facturation!$F$4:$F$203,Facturation!$C$4:$C$203,A102,Facturation!$K$4:$K$203,"Payée"))</x:f>
      </x:c>
      <x:c r="I102" s="56" t="str">
        <x:f>IF(A102="","",G102-H102)</x:f>
      </x:c>
      <x:c r="J102" s="54" t="str">
        <x:f>IF(A102="","",MAXIFS(Facturation!$A$4:$A$203,Facturation!$C$4:$C$203,A102))</x:f>
      </x:c>
    </x:row>
    <x:row r="103">
      <x:c r="A103"/>
      <x:c r="B103"/>
      <x:c r="C103"/>
      <x:c r="D103"/>
      <x:c r="E103"/>
      <x:c r="F103"/>
      <x:c r="G103" s="56" t="str">
        <x:f>IF(A103="","",SUMIFS(Facturation!$F$4:$F$203,Facturation!$C$4:$C$203,A103))</x:f>
      </x:c>
      <x:c r="H103" s="56" t="str">
        <x:f>IF(A103="","",SUMIFS(Facturation!$F$4:$F$203,Facturation!$C$4:$C$203,A103,Facturation!$K$4:$K$203,"Payée"))</x:f>
      </x:c>
      <x:c r="I103" s="56" t="str">
        <x:f>IF(A103="","",G103-H103)</x:f>
      </x:c>
      <x:c r="J103" s="54" t="str">
        <x:f>IF(A103="","",MAXIFS(Facturation!$A$4:$A$203,Facturation!$C$4:$C$203,A103))</x:f>
      </x:c>
    </x:row>
  </x:sheetData>
  <x:mergeCells>
    <x:mergeCell ref="A1:K1"/>
  </x:mergeCells>
  <x:conditionalFormatting sqref="I4:I103">
    <x:cfRule type="dataBar" priority="1">
      <x:dataBar>
        <x:cfvo type="min"/>
        <x:cfvo type="max"/>
        <x:color rgb="FFFB7185"/>
      </x:dataBar>
      <x:extLst>
        <x:ext xmlns:x14="http://schemas.microsoft.com/office/spreadsheetml/2009/9/main" uri="{B025F937-C7B1-47D3-B67F-A62EFF666E3E}">
          <x14:id>{E7303D94-5B25-CAA4-E905-BCF082D1C39C}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7303D94-5B25-CAA4-E905-BCF082D1C39C}">
            <x14:dataBar gradient="1">
              <x14:cfvo type="min"/>
              <x14:cfvo type="max"/>
              <x14:fillColor rgb="FFFB7185"/>
            </x14:dataBar>
          </x14:cfRule>
          <xm:sqref>I4:I103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30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2" hidden="0" customWidth="1"/>
    <x:col min="8" max="8" width="18" hidden="0" customWidth="1"/>
    <x:col min="9" max="9" width="22" hidden="0" customWidth="1"/>
    <x:col min="10" max="10" width="28" hidden="0" customWidth="1"/>
  </x:cols>
  <x:sheetData>
    <x:row r="1" ht="28" customHeight="1">
      <x:c r="A1" s="145" t="str">
        <x:v>BANQUE &amp; TRÉSORERIE — RAPPROCHEMENT SIMPLE</x:v>
      </x:c>
      <x:c r="B1" s="145"/>
      <x:c r="C1" s="145"/>
      <x:c r="D1" s="145"/>
      <x:c r="E1" s="145"/>
      <x:c r="F1" s="145"/>
      <x:c r="G1" s="145"/>
      <x:c r="H1" s="145"/>
      <x:c r="I1" s="145"/>
      <x:c r="J1" s="145"/>
    </x:row>
    <x:row r="3">
      <x:c r="A3" s="154" t="str">
        <x:v>Date</x:v>
      </x:c>
      <x:c r="B3" s="154" t="str">
        <x:v>Libellé</x:v>
      </x:c>
      <x:c r="C3" s="154" t="str">
        <x:v>Encaissement</x:v>
      </x:c>
      <x:c r="D3" s="154" t="str">
        <x:v>Décaissement</x:v>
      </x:c>
      <x:c r="E3" s="154" t="str">
        <x:v>Solde calculé</x:v>
      </x:c>
      <x:c r="F3" s="154" t="str">
        <x:v>Pointé banque ?</x:v>
      </x:c>
      <x:c r="G3" s="154" t="str">
        <x:v>Écart</x:v>
      </x:c>
      <x:c r="H3" s="154" t="str">
        <x:v>Catégorie</x:v>
      </x:c>
      <x:c r="I3" s="154" t="str">
        <x:v>Justificatif</x:v>
      </x:c>
      <x:c r="J3" s="154" t="str">
        <x:v>Commentaire</x:v>
      </x:c>
    </x:row>
    <x:row r="4">
      <x:c r="A4" s="54" t="n">
        <x:v>46023</x:v>
      </x:c>
      <x:c r="B4" t="str">
        <x:v>Solde initial</x:v>
      </x:c>
      <x:c r="C4" s="56" t="n">
        <x:v>2500</x:v>
      </x:c>
      <x:c r="D4" s="56" t="n">
        <x:v>0</x:v>
      </x:c>
      <x:c r="E4" s="56" t="n">
        <x:f>IF(A4="","",'Paramètres'!$B$10+C4-D4)</x:f>
        <x:v>5000</x:v>
      </x:c>
      <x:c r="F4" t="str">
        <x:v>Oui</x:v>
      </x:c>
      <x:c r="G4" s="56" t="n">
        <x:f>IF(A4="","",IF(F4="Oui",0,C4-D4))</x:f>
        <x:v>0</x:v>
      </x:c>
      <x:c r="H4" t="str">
        <x:v>Initial</x:v>
      </x:c>
      <x:c r="I4" t="str"/>
      <x:c r="J4" t="str"/>
    </x:row>
    <x:row r="5">
      <x:c r="A5" s="54" t="n">
        <x:v>46047</x:v>
      </x:c>
      <x:c r="B5" t="str">
        <x:v>Paiement F-2026-001</x:v>
      </x:c>
      <x:c r="C5" s="56" t="n">
        <x:v>1200</x:v>
      </x:c>
      <x:c r="D5" s="56" t="n">
        <x:v>0</x:v>
      </x:c>
      <x:c r="E5" s="56" t="n">
        <x:f>IF(A5="","",E4+C5-D5)</x:f>
        <x:v>6200</x:v>
      </x:c>
      <x:c r="F5" t="str">
        <x:v>Oui</x:v>
      </x:c>
      <x:c r="G5" s="56" t="n">
        <x:f>IF(A5="","",IF(F5="Oui",0,C5-D5))</x:f>
        <x:v>0</x:v>
      </x:c>
      <x:c r="H5" t="str">
        <x:v>Client</x:v>
      </x:c>
      <x:c r="I5" t="str">
        <x:v>Facture F-2026-001</x:v>
      </x:c>
      <x:c r="J5" t="str"/>
    </x:row>
    <x:row r="6">
      <x:c r="A6" s="54" t="n">
        <x:v>46034</x:v>
      </x:c>
      <x:c r="B6" t="str">
        <x:v>Canva</x:v>
      </x:c>
      <x:c r="C6" s="56" t="n">
        <x:v>0</x:v>
      </x:c>
      <x:c r="D6" s="56" t="n">
        <x:v>19</x:v>
      </x:c>
      <x:c r="E6" s="56" t="n">
        <x:f>IF(A6="","",E5+C6-D6)</x:f>
        <x:v>6181</x:v>
      </x:c>
      <x:c r="F6" t="str">
        <x:v>Oui</x:v>
      </x:c>
      <x:c r="G6" s="56" t="n">
        <x:f>IF(A6="","",IF(F6="Oui",0,C6-D6))</x:f>
        <x:v>0</x:v>
      </x:c>
      <x:c r="H6" t="str">
        <x:v>Logiciels</x:v>
      </x:c>
      <x:c r="I6" t="str">
        <x:v>D-001</x:v>
      </x:c>
      <x:c r="J6" t="str"/>
    </x:row>
    <x:row r="7">
      <x:c r="A7" s="54" t="n">
        <x:v>46063</x:v>
      </x:c>
      <x:c r="B7" t="str">
        <x:v>Paiement F-2026-002</x:v>
      </x:c>
      <x:c r="C7" s="56" t="n">
        <x:v>340</x:v>
      </x:c>
      <x:c r="D7" s="56" t="n">
        <x:v>0</x:v>
      </x:c>
      <x:c r="E7" s="56" t="n">
        <x:f>IF(A7="","",E6+C7-D7)</x:f>
        <x:v>6521</x:v>
      </x:c>
      <x:c r="F7" t="str">
        <x:v>Oui</x:v>
      </x:c>
      <x:c r="G7" s="56" t="n">
        <x:f>IF(A7="","",IF(F7="Oui",0,C7-D7))</x:f>
        <x:v>0</x:v>
      </x:c>
      <x:c r="H7" t="str">
        <x:v>Client</x:v>
      </x:c>
      <x:c r="I7" t="str">
        <x:v>Facture F-2026-002</x:v>
      </x:c>
      <x:c r="J7" t="str"/>
    </x:row>
    <x:row r="8">
      <x:c r="A8" s="54" t="n">
        <x:v>46067</x:v>
      </x:c>
      <x:c r="B8" t="str">
        <x:v>ONCF</x:v>
      </x:c>
      <x:c r="C8" s="56" t="n">
        <x:v>0</x:v>
      </x:c>
      <x:c r="D8" s="56" t="n">
        <x:v>46</x:v>
      </x:c>
      <x:c r="E8" s="56" t="n">
        <x:f>IF(A8="","",E7+C8-D8)</x:f>
        <x:v>6475</x:v>
      </x:c>
      <x:c r="F8" t="str">
        <x:v>Oui</x:v>
      </x:c>
      <x:c r="G8" s="56" t="n">
        <x:f>IF(A8="","",IF(F8="Oui",0,C8-D8))</x:f>
        <x:v>0</x:v>
      </x:c>
      <x:c r="H8" t="str">
        <x:v>Déplacement</x:v>
      </x:c>
      <x:c r="I8" t="str">
        <x:v>D-003</x:v>
      </x:c>
      <x:c r="J8" t="str"/>
    </x:row>
    <x:row r="9">
      <x:c r="A9" s="54" t="n">
        <x:v>46075</x:v>
      </x:c>
      <x:c r="B9" t="str">
        <x:v>Meta Ads</x:v>
      </x:c>
      <x:c r="C9" s="56" t="n">
        <x:v>0</x:v>
      </x:c>
      <x:c r="D9" s="56" t="n">
        <x:v>120</x:v>
      </x:c>
      <x:c r="E9" s="56" t="n">
        <x:f>IF(A9="","",E8+C9-D9)</x:f>
        <x:v>6355</x:v>
      </x:c>
      <x:c r="F9" t="str">
        <x:v>Non</x:v>
      </x:c>
      <x:c r="G9" s="56" t="n">
        <x:f>IF(A9="","",IF(F9="Oui",0,C9-D9))</x:f>
        <x:v>-120</x:v>
      </x:c>
      <x:c r="H9" t="str">
        <x:v>Publicité</x:v>
      </x:c>
      <x:c r="I9" t="str">
        <x:v>D-004</x:v>
      </x:c>
      <x:c r="J9" t="str">
        <x:v>À pointer</x:v>
      </x:c>
    </x:row>
    <x:row r="10">
      <x:c r="A10" s="54"/>
      <x:c r="B10"/>
      <x:c r="C10" s="56"/>
      <x:c r="D10" s="56"/>
      <x:c r="E10" s="56" t="str">
        <x:f>IF(A10="","",E9+C10-D10)</x:f>
      </x:c>
      <x:c r="F10"/>
      <x:c r="G10" s="56" t="str">
        <x:f>IF(A10="","",IF(F10="Oui",0,C10-D10))</x:f>
      </x:c>
      <x:c r="H10"/>
      <x:c r="I10"/>
      <x:c r="J10"/>
    </x:row>
    <x:row r="11">
      <x:c r="A11" s="54"/>
      <x:c r="B11"/>
      <x:c r="C11" s="56"/>
      <x:c r="D11" s="56"/>
      <x:c r="E11" s="56" t="str">
        <x:f>IF(A11="","",E10+C11-D11)</x:f>
      </x:c>
      <x:c r="F11"/>
      <x:c r="G11" s="56" t="str">
        <x:f>IF(A11="","",IF(F11="Oui",0,C11-D11))</x:f>
      </x:c>
      <x:c r="H11"/>
      <x:c r="I11"/>
      <x:c r="J11"/>
    </x:row>
    <x:row r="12">
      <x:c r="A12" s="54"/>
      <x:c r="B12"/>
      <x:c r="C12" s="56"/>
      <x:c r="D12" s="56"/>
      <x:c r="E12" s="56" t="str">
        <x:f>IF(A12="","",E11+C12-D12)</x:f>
      </x:c>
      <x:c r="F12"/>
      <x:c r="G12" s="56" t="str">
        <x:f>IF(A12="","",IF(F12="Oui",0,C12-D12))</x:f>
      </x:c>
      <x:c r="H12"/>
      <x:c r="I12"/>
      <x:c r="J12"/>
    </x:row>
    <x:row r="13">
      <x:c r="A13" s="54"/>
      <x:c r="B13"/>
      <x:c r="C13" s="56"/>
      <x:c r="D13" s="56"/>
      <x:c r="E13" s="56" t="str">
        <x:f>IF(A13="","",E12+C13-D13)</x:f>
      </x:c>
      <x:c r="F13"/>
      <x:c r="G13" s="56" t="str">
        <x:f>IF(A13="","",IF(F13="Oui",0,C13-D13))</x:f>
      </x:c>
      <x:c r="H13"/>
      <x:c r="I13"/>
      <x:c r="J13"/>
    </x:row>
    <x:row r="14">
      <x:c r="A14" s="54"/>
      <x:c r="B14"/>
      <x:c r="C14" s="56"/>
      <x:c r="D14" s="56"/>
      <x:c r="E14" s="56" t="str">
        <x:f>IF(A14="","",E13+C14-D14)</x:f>
      </x:c>
      <x:c r="F14"/>
      <x:c r="G14" s="56" t="str">
        <x:f>IF(A14="","",IF(F14="Oui",0,C14-D14))</x:f>
      </x:c>
      <x:c r="H14"/>
      <x:c r="I14"/>
      <x:c r="J14"/>
    </x:row>
    <x:row r="15">
      <x:c r="A15" s="54"/>
      <x:c r="B15"/>
      <x:c r="C15" s="56"/>
      <x:c r="D15" s="56"/>
      <x:c r="E15" s="56" t="str">
        <x:f>IF(A15="","",E14+C15-D15)</x:f>
      </x:c>
      <x:c r="F15"/>
      <x:c r="G15" s="56" t="str">
        <x:f>IF(A15="","",IF(F15="Oui",0,C15-D15))</x:f>
      </x:c>
      <x:c r="H15"/>
      <x:c r="I15"/>
      <x:c r="J15"/>
    </x:row>
    <x:row r="16">
      <x:c r="A16" s="54"/>
      <x:c r="B16"/>
      <x:c r="C16" s="56"/>
      <x:c r="D16" s="56"/>
      <x:c r="E16" s="56" t="str">
        <x:f>IF(A16="","",E15+C16-D16)</x:f>
      </x:c>
      <x:c r="F16"/>
      <x:c r="G16" s="56" t="str">
        <x:f>IF(A16="","",IF(F16="Oui",0,C16-D16))</x:f>
      </x:c>
      <x:c r="H16"/>
      <x:c r="I16"/>
      <x:c r="J16"/>
    </x:row>
    <x:row r="17">
      <x:c r="A17" s="54"/>
      <x:c r="B17"/>
      <x:c r="C17" s="56"/>
      <x:c r="D17" s="56"/>
      <x:c r="E17" s="56" t="str">
        <x:f>IF(A17="","",E16+C17-D17)</x:f>
      </x:c>
      <x:c r="F17"/>
      <x:c r="G17" s="56" t="str">
        <x:f>IF(A17="","",IF(F17="Oui",0,C17-D17))</x:f>
      </x:c>
      <x:c r="H17"/>
      <x:c r="I17"/>
      <x:c r="J17"/>
    </x:row>
    <x:row r="18">
      <x:c r="A18" s="54"/>
      <x:c r="B18"/>
      <x:c r="C18" s="56"/>
      <x:c r="D18" s="56"/>
      <x:c r="E18" s="56" t="str">
        <x:f>IF(A18="","",E17+C18-D18)</x:f>
      </x:c>
      <x:c r="F18"/>
      <x:c r="G18" s="56" t="str">
        <x:f>IF(A18="","",IF(F18="Oui",0,C18-D18))</x:f>
      </x:c>
      <x:c r="H18"/>
      <x:c r="I18"/>
      <x:c r="J18"/>
    </x:row>
    <x:row r="19">
      <x:c r="A19" s="54"/>
      <x:c r="B19"/>
      <x:c r="C19" s="56"/>
      <x:c r="D19" s="56"/>
      <x:c r="E19" s="56" t="str">
        <x:f>IF(A19="","",E18+C19-D19)</x:f>
      </x:c>
      <x:c r="F19"/>
      <x:c r="G19" s="56" t="str">
        <x:f>IF(A19="","",IF(F19="Oui",0,C19-D19))</x:f>
      </x:c>
      <x:c r="H19"/>
      <x:c r="I19"/>
      <x:c r="J19"/>
    </x:row>
    <x:row r="20">
      <x:c r="A20" s="54"/>
      <x:c r="B20"/>
      <x:c r="C20" s="56"/>
      <x:c r="D20" s="56"/>
      <x:c r="E20" s="56" t="str">
        <x:f>IF(A20="","",E19+C20-D20)</x:f>
      </x:c>
      <x:c r="F20"/>
      <x:c r="G20" s="56" t="str">
        <x:f>IF(A20="","",IF(F20="Oui",0,C20-D20))</x:f>
      </x:c>
      <x:c r="H20"/>
      <x:c r="I20"/>
      <x:c r="J20"/>
    </x:row>
    <x:row r="21">
      <x:c r="A21" s="54"/>
      <x:c r="B21"/>
      <x:c r="C21" s="56"/>
      <x:c r="D21" s="56"/>
      <x:c r="E21" s="56" t="str">
        <x:f>IF(A21="","",E20+C21-D21)</x:f>
      </x:c>
      <x:c r="F21"/>
      <x:c r="G21" s="56" t="str">
        <x:f>IF(A21="","",IF(F21="Oui",0,C21-D21))</x:f>
      </x:c>
      <x:c r="H21"/>
      <x:c r="I21"/>
      <x:c r="J21"/>
    </x:row>
    <x:row r="22">
      <x:c r="A22" s="54"/>
      <x:c r="B22"/>
      <x:c r="C22" s="56"/>
      <x:c r="D22" s="56"/>
      <x:c r="E22" s="56" t="str">
        <x:f>IF(A22="","",E21+C22-D22)</x:f>
      </x:c>
      <x:c r="F22"/>
      <x:c r="G22" s="56" t="str">
        <x:f>IF(A22="","",IF(F22="Oui",0,C22-D22))</x:f>
      </x:c>
      <x:c r="H22"/>
      <x:c r="I22"/>
      <x:c r="J22"/>
    </x:row>
    <x:row r="23">
      <x:c r="A23" s="54"/>
      <x:c r="B23"/>
      <x:c r="C23" s="56"/>
      <x:c r="D23" s="56"/>
      <x:c r="E23" s="56" t="str">
        <x:f>IF(A23="","",E22+C23-D23)</x:f>
      </x:c>
      <x:c r="F23"/>
      <x:c r="G23" s="56" t="str">
        <x:f>IF(A23="","",IF(F23="Oui",0,C23-D23))</x:f>
      </x:c>
      <x:c r="H23"/>
      <x:c r="I23"/>
      <x:c r="J23"/>
    </x:row>
    <x:row r="24">
      <x:c r="A24" s="54"/>
      <x:c r="B24"/>
      <x:c r="C24" s="56"/>
      <x:c r="D24" s="56"/>
      <x:c r="E24" s="56" t="str">
        <x:f>IF(A24="","",E23+C24-D24)</x:f>
      </x:c>
      <x:c r="F24"/>
      <x:c r="G24" s="56" t="str">
        <x:f>IF(A24="","",IF(F24="Oui",0,C24-D24))</x:f>
      </x:c>
      <x:c r="H24"/>
      <x:c r="I24"/>
      <x:c r="J24"/>
    </x:row>
    <x:row r="25">
      <x:c r="A25" s="54"/>
      <x:c r="B25"/>
      <x:c r="C25" s="56"/>
      <x:c r="D25" s="56"/>
      <x:c r="E25" s="56" t="str">
        <x:f>IF(A25="","",E24+C25-D25)</x:f>
      </x:c>
      <x:c r="F25"/>
      <x:c r="G25" s="56" t="str">
        <x:f>IF(A25="","",IF(F25="Oui",0,C25-D25))</x:f>
      </x:c>
      <x:c r="H25"/>
      <x:c r="I25"/>
      <x:c r="J25"/>
    </x:row>
    <x:row r="26">
      <x:c r="A26" s="54"/>
      <x:c r="B26"/>
      <x:c r="C26" s="56"/>
      <x:c r="D26" s="56"/>
      <x:c r="E26" s="56" t="str">
        <x:f>IF(A26="","",E25+C26-D26)</x:f>
      </x:c>
      <x:c r="F26"/>
      <x:c r="G26" s="56" t="str">
        <x:f>IF(A26="","",IF(F26="Oui",0,C26-D26))</x:f>
      </x:c>
      <x:c r="H26"/>
      <x:c r="I26"/>
      <x:c r="J26"/>
    </x:row>
    <x:row r="27">
      <x:c r="A27" s="54"/>
      <x:c r="B27"/>
      <x:c r="C27" s="56"/>
      <x:c r="D27" s="56"/>
      <x:c r="E27" s="56" t="str">
        <x:f>IF(A27="","",E26+C27-D27)</x:f>
      </x:c>
      <x:c r="F27"/>
      <x:c r="G27" s="56" t="str">
        <x:f>IF(A27="","",IF(F27="Oui",0,C27-D27))</x:f>
      </x:c>
      <x:c r="H27"/>
      <x:c r="I27"/>
      <x:c r="J27"/>
    </x:row>
    <x:row r="28">
      <x:c r="A28" s="54"/>
      <x:c r="B28"/>
      <x:c r="C28" s="56"/>
      <x:c r="D28" s="56"/>
      <x:c r="E28" s="56" t="str">
        <x:f>IF(A28="","",E27+C28-D28)</x:f>
      </x:c>
      <x:c r="F28"/>
      <x:c r="G28" s="56" t="str">
        <x:f>IF(A28="","",IF(F28="Oui",0,C28-D28))</x:f>
      </x:c>
      <x:c r="H28"/>
      <x:c r="I28"/>
      <x:c r="J28"/>
    </x:row>
    <x:row r="29">
      <x:c r="A29" s="54"/>
      <x:c r="B29"/>
      <x:c r="C29" s="56"/>
      <x:c r="D29" s="56"/>
      <x:c r="E29" s="56" t="str">
        <x:f>IF(A29="","",E28+C29-D29)</x:f>
      </x:c>
      <x:c r="F29"/>
      <x:c r="G29" s="56" t="str">
        <x:f>IF(A29="","",IF(F29="Oui",0,C29-D29))</x:f>
      </x:c>
      <x:c r="H29"/>
      <x:c r="I29"/>
      <x:c r="J29"/>
    </x:row>
    <x:row r="30">
      <x:c r="A30" s="54"/>
      <x:c r="B30"/>
      <x:c r="C30" s="56"/>
      <x:c r="D30" s="56"/>
      <x:c r="E30" s="56" t="str">
        <x:f>IF(A30="","",E29+C30-D30)</x:f>
      </x:c>
      <x:c r="F30"/>
      <x:c r="G30" s="56" t="str">
        <x:f>IF(A30="","",IF(F30="Oui",0,C30-D30))</x:f>
      </x:c>
      <x:c r="H30"/>
      <x:c r="I30"/>
      <x:c r="J30"/>
    </x:row>
    <x:row r="31">
      <x:c r="A31" s="54"/>
      <x:c r="B31"/>
      <x:c r="C31" s="56"/>
      <x:c r="D31" s="56"/>
      <x:c r="E31" s="56" t="str">
        <x:f>IF(A31="","",E30+C31-D31)</x:f>
      </x:c>
      <x:c r="F31"/>
      <x:c r="G31" s="56" t="str">
        <x:f>IF(A31="","",IF(F31="Oui",0,C31-D31))</x:f>
      </x:c>
      <x:c r="H31"/>
      <x:c r="I31"/>
      <x:c r="J31"/>
    </x:row>
    <x:row r="32">
      <x:c r="A32" s="54"/>
      <x:c r="B32"/>
      <x:c r="C32" s="56"/>
      <x:c r="D32" s="56"/>
      <x:c r="E32" s="56" t="str">
        <x:f>IF(A32="","",E31+C32-D32)</x:f>
      </x:c>
      <x:c r="F32"/>
      <x:c r="G32" s="56" t="str">
        <x:f>IF(A32="","",IF(F32="Oui",0,C32-D32))</x:f>
      </x:c>
      <x:c r="H32"/>
      <x:c r="I32"/>
      <x:c r="J32"/>
    </x:row>
    <x:row r="33">
      <x:c r="A33" s="54"/>
      <x:c r="B33"/>
      <x:c r="C33" s="56"/>
      <x:c r="D33" s="56"/>
      <x:c r="E33" s="56" t="str">
        <x:f>IF(A33="","",E32+C33-D33)</x:f>
      </x:c>
      <x:c r="F33"/>
      <x:c r="G33" s="56" t="str">
        <x:f>IF(A33="","",IF(F33="Oui",0,C33-D33))</x:f>
      </x:c>
      <x:c r="H33"/>
      <x:c r="I33"/>
      <x:c r="J33"/>
    </x:row>
    <x:row r="34">
      <x:c r="A34" s="54"/>
      <x:c r="B34"/>
      <x:c r="C34" s="56"/>
      <x:c r="D34" s="56"/>
      <x:c r="E34" s="56" t="str">
        <x:f>IF(A34="","",E33+C34-D34)</x:f>
      </x:c>
      <x:c r="F34"/>
      <x:c r="G34" s="56" t="str">
        <x:f>IF(A34="","",IF(F34="Oui",0,C34-D34))</x:f>
      </x:c>
      <x:c r="H34"/>
      <x:c r="I34"/>
      <x:c r="J34"/>
    </x:row>
    <x:row r="35">
      <x:c r="A35" s="54"/>
      <x:c r="B35"/>
      <x:c r="C35" s="56"/>
      <x:c r="D35" s="56"/>
      <x:c r="E35" s="56" t="str">
        <x:f>IF(A35="","",E34+C35-D35)</x:f>
      </x:c>
      <x:c r="F35"/>
      <x:c r="G35" s="56" t="str">
        <x:f>IF(A35="","",IF(F35="Oui",0,C35-D35))</x:f>
      </x:c>
      <x:c r="H35"/>
      <x:c r="I35"/>
      <x:c r="J35"/>
    </x:row>
    <x:row r="36">
      <x:c r="A36" s="54"/>
      <x:c r="B36"/>
      <x:c r="C36" s="56"/>
      <x:c r="D36" s="56"/>
      <x:c r="E36" s="56" t="str">
        <x:f>IF(A36="","",E35+C36-D36)</x:f>
      </x:c>
      <x:c r="F36"/>
      <x:c r="G36" s="56" t="str">
        <x:f>IF(A36="","",IF(F36="Oui",0,C36-D36))</x:f>
      </x:c>
      <x:c r="H36"/>
      <x:c r="I36"/>
      <x:c r="J36"/>
    </x:row>
    <x:row r="37">
      <x:c r="A37" s="54"/>
      <x:c r="B37"/>
      <x:c r="C37" s="56"/>
      <x:c r="D37" s="56"/>
      <x:c r="E37" s="56" t="str">
        <x:f>IF(A37="","",E36+C37-D37)</x:f>
      </x:c>
      <x:c r="F37"/>
      <x:c r="G37" s="56" t="str">
        <x:f>IF(A37="","",IF(F37="Oui",0,C37-D37))</x:f>
      </x:c>
      <x:c r="H37"/>
      <x:c r="I37"/>
      <x:c r="J37"/>
    </x:row>
    <x:row r="38">
      <x:c r="A38" s="54"/>
      <x:c r="B38"/>
      <x:c r="C38" s="56"/>
      <x:c r="D38" s="56"/>
      <x:c r="E38" s="56" t="str">
        <x:f>IF(A38="","",E37+C38-D38)</x:f>
      </x:c>
      <x:c r="F38"/>
      <x:c r="G38" s="56" t="str">
        <x:f>IF(A38="","",IF(F38="Oui",0,C38-D38))</x:f>
      </x:c>
      <x:c r="H38"/>
      <x:c r="I38"/>
      <x:c r="J38"/>
    </x:row>
    <x:row r="39">
      <x:c r="A39" s="54"/>
      <x:c r="B39"/>
      <x:c r="C39" s="56"/>
      <x:c r="D39" s="56"/>
      <x:c r="E39" s="56" t="str">
        <x:f>IF(A39="","",E38+C39-D39)</x:f>
      </x:c>
      <x:c r="F39"/>
      <x:c r="G39" s="56" t="str">
        <x:f>IF(A39="","",IF(F39="Oui",0,C39-D39))</x:f>
      </x:c>
      <x:c r="H39"/>
      <x:c r="I39"/>
      <x:c r="J39"/>
    </x:row>
    <x:row r="40">
      <x:c r="A40" s="54"/>
      <x:c r="B40"/>
      <x:c r="C40" s="56"/>
      <x:c r="D40" s="56"/>
      <x:c r="E40" s="56" t="str">
        <x:f>IF(A40="","",E39+C40-D40)</x:f>
      </x:c>
      <x:c r="F40"/>
      <x:c r="G40" s="56" t="str">
        <x:f>IF(A40="","",IF(F40="Oui",0,C40-D40))</x:f>
      </x:c>
      <x:c r="H40"/>
      <x:c r="I40"/>
      <x:c r="J40"/>
    </x:row>
    <x:row r="41">
      <x:c r="A41" s="54"/>
      <x:c r="B41"/>
      <x:c r="C41" s="56"/>
      <x:c r="D41" s="56"/>
      <x:c r="E41" s="56" t="str">
        <x:f>IF(A41="","",E40+C41-D41)</x:f>
      </x:c>
      <x:c r="F41"/>
      <x:c r="G41" s="56" t="str">
        <x:f>IF(A41="","",IF(F41="Oui",0,C41-D41))</x:f>
      </x:c>
      <x:c r="H41"/>
      <x:c r="I41"/>
      <x:c r="J41"/>
    </x:row>
    <x:row r="42">
      <x:c r="A42" s="54"/>
      <x:c r="B42"/>
      <x:c r="C42" s="56"/>
      <x:c r="D42" s="56"/>
      <x:c r="E42" s="56" t="str">
        <x:f>IF(A42="","",E41+C42-D42)</x:f>
      </x:c>
      <x:c r="F42"/>
      <x:c r="G42" s="56" t="str">
        <x:f>IF(A42="","",IF(F42="Oui",0,C42-D42))</x:f>
      </x:c>
      <x:c r="H42"/>
      <x:c r="I42"/>
      <x:c r="J42"/>
    </x:row>
    <x:row r="43">
      <x:c r="A43" s="54"/>
      <x:c r="B43"/>
      <x:c r="C43" s="56"/>
      <x:c r="D43" s="56"/>
      <x:c r="E43" s="56" t="str">
        <x:f>IF(A43="","",E42+C43-D43)</x:f>
      </x:c>
      <x:c r="F43"/>
      <x:c r="G43" s="56" t="str">
        <x:f>IF(A43="","",IF(F43="Oui",0,C43-D43))</x:f>
      </x:c>
      <x:c r="H43"/>
      <x:c r="I43"/>
      <x:c r="J43"/>
    </x:row>
    <x:row r="44">
      <x:c r="A44" s="54"/>
      <x:c r="B44"/>
      <x:c r="C44" s="56"/>
      <x:c r="D44" s="56"/>
      <x:c r="E44" s="56" t="str">
        <x:f>IF(A44="","",E43+C44-D44)</x:f>
      </x:c>
      <x:c r="F44"/>
      <x:c r="G44" s="56" t="str">
        <x:f>IF(A44="","",IF(F44="Oui",0,C44-D44))</x:f>
      </x:c>
      <x:c r="H44"/>
      <x:c r="I44"/>
      <x:c r="J44"/>
    </x:row>
    <x:row r="45">
      <x:c r="A45" s="54"/>
      <x:c r="B45"/>
      <x:c r="C45" s="56"/>
      <x:c r="D45" s="56"/>
      <x:c r="E45" s="56" t="str">
        <x:f>IF(A45="","",E44+C45-D45)</x:f>
      </x:c>
      <x:c r="F45"/>
      <x:c r="G45" s="56" t="str">
        <x:f>IF(A45="","",IF(F45="Oui",0,C45-D45))</x:f>
      </x:c>
      <x:c r="H45"/>
      <x:c r="I45"/>
      <x:c r="J45"/>
    </x:row>
    <x:row r="46">
      <x:c r="A46" s="54"/>
      <x:c r="B46"/>
      <x:c r="C46" s="56"/>
      <x:c r="D46" s="56"/>
      <x:c r="E46" s="56" t="str">
        <x:f>IF(A46="","",E45+C46-D46)</x:f>
      </x:c>
      <x:c r="F46"/>
      <x:c r="G46" s="56" t="str">
        <x:f>IF(A46="","",IF(F46="Oui",0,C46-D46))</x:f>
      </x:c>
      <x:c r="H46"/>
      <x:c r="I46"/>
      <x:c r="J46"/>
    </x:row>
    <x:row r="47">
      <x:c r="A47" s="54"/>
      <x:c r="B47"/>
      <x:c r="C47" s="56"/>
      <x:c r="D47" s="56"/>
      <x:c r="E47" s="56" t="str">
        <x:f>IF(A47="","",E46+C47-D47)</x:f>
      </x:c>
      <x:c r="F47"/>
      <x:c r="G47" s="56" t="str">
        <x:f>IF(A47="","",IF(F47="Oui",0,C47-D47))</x:f>
      </x:c>
      <x:c r="H47"/>
      <x:c r="I47"/>
      <x:c r="J47"/>
    </x:row>
    <x:row r="48">
      <x:c r="A48" s="54"/>
      <x:c r="B48"/>
      <x:c r="C48" s="56"/>
      <x:c r="D48" s="56"/>
      <x:c r="E48" s="56" t="str">
        <x:f>IF(A48="","",E47+C48-D48)</x:f>
      </x:c>
      <x:c r="F48"/>
      <x:c r="G48" s="56" t="str">
        <x:f>IF(A48="","",IF(F48="Oui",0,C48-D48))</x:f>
      </x:c>
      <x:c r="H48"/>
      <x:c r="I48"/>
      <x:c r="J48"/>
    </x:row>
    <x:row r="49">
      <x:c r="A49" s="54"/>
      <x:c r="B49"/>
      <x:c r="C49" s="56"/>
      <x:c r="D49" s="56"/>
      <x:c r="E49" s="56" t="str">
        <x:f>IF(A49="","",E48+C49-D49)</x:f>
      </x:c>
      <x:c r="F49"/>
      <x:c r="G49" s="56" t="str">
        <x:f>IF(A49="","",IF(F49="Oui",0,C49-D49))</x:f>
      </x:c>
      <x:c r="H49"/>
      <x:c r="I49"/>
      <x:c r="J49"/>
    </x:row>
    <x:row r="50">
      <x:c r="A50" s="54"/>
      <x:c r="B50"/>
      <x:c r="C50" s="56"/>
      <x:c r="D50" s="56"/>
      <x:c r="E50" s="56" t="str">
        <x:f>IF(A50="","",E49+C50-D50)</x:f>
      </x:c>
      <x:c r="F50"/>
      <x:c r="G50" s="56" t="str">
        <x:f>IF(A50="","",IF(F50="Oui",0,C50-D50))</x:f>
      </x:c>
      <x:c r="H50"/>
      <x:c r="I50"/>
      <x:c r="J50"/>
    </x:row>
    <x:row r="51">
      <x:c r="A51" s="54"/>
      <x:c r="B51"/>
      <x:c r="C51" s="56"/>
      <x:c r="D51" s="56"/>
      <x:c r="E51" s="56" t="str">
        <x:f>IF(A51="","",E50+C51-D51)</x:f>
      </x:c>
      <x:c r="F51"/>
      <x:c r="G51" s="56" t="str">
        <x:f>IF(A51="","",IF(F51="Oui",0,C51-D51))</x:f>
      </x:c>
      <x:c r="H51"/>
      <x:c r="I51"/>
      <x:c r="J51"/>
    </x:row>
    <x:row r="52">
      <x:c r="A52" s="54"/>
      <x:c r="B52"/>
      <x:c r="C52" s="56"/>
      <x:c r="D52" s="56"/>
      <x:c r="E52" s="56" t="str">
        <x:f>IF(A52="","",E51+C52-D52)</x:f>
      </x:c>
      <x:c r="F52"/>
      <x:c r="G52" s="56" t="str">
        <x:f>IF(A52="","",IF(F52="Oui",0,C52-D52))</x:f>
      </x:c>
      <x:c r="H52"/>
      <x:c r="I52"/>
      <x:c r="J52"/>
    </x:row>
    <x:row r="53">
      <x:c r="A53" s="54"/>
      <x:c r="B53"/>
      <x:c r="C53" s="56"/>
      <x:c r="D53" s="56"/>
      <x:c r="E53" s="56" t="str">
        <x:f>IF(A53="","",E52+C53-D53)</x:f>
      </x:c>
      <x:c r="F53"/>
      <x:c r="G53" s="56" t="str">
        <x:f>IF(A53="","",IF(F53="Oui",0,C53-D53))</x:f>
      </x:c>
      <x:c r="H53"/>
      <x:c r="I53"/>
      <x:c r="J53"/>
    </x:row>
    <x:row r="54">
      <x:c r="A54" s="54"/>
      <x:c r="B54"/>
      <x:c r="C54" s="56"/>
      <x:c r="D54" s="56"/>
      <x:c r="E54" s="56" t="str">
        <x:f>IF(A54="","",E53+C54-D54)</x:f>
      </x:c>
      <x:c r="F54"/>
      <x:c r="G54" s="56" t="str">
        <x:f>IF(A54="","",IF(F54="Oui",0,C54-D54))</x:f>
      </x:c>
      <x:c r="H54"/>
      <x:c r="I54"/>
      <x:c r="J54"/>
    </x:row>
    <x:row r="55">
      <x:c r="A55" s="54"/>
      <x:c r="B55"/>
      <x:c r="C55" s="56"/>
      <x:c r="D55" s="56"/>
      <x:c r="E55" s="56" t="str">
        <x:f>IF(A55="","",E54+C55-D55)</x:f>
      </x:c>
      <x:c r="F55"/>
      <x:c r="G55" s="56" t="str">
        <x:f>IF(A55="","",IF(F55="Oui",0,C55-D55))</x:f>
      </x:c>
      <x:c r="H55"/>
      <x:c r="I55"/>
      <x:c r="J55"/>
    </x:row>
    <x:row r="56">
      <x:c r="A56" s="54"/>
      <x:c r="B56"/>
      <x:c r="C56" s="56"/>
      <x:c r="D56" s="56"/>
      <x:c r="E56" s="56" t="str">
        <x:f>IF(A56="","",E55+C56-D56)</x:f>
      </x:c>
      <x:c r="F56"/>
      <x:c r="G56" s="56" t="str">
        <x:f>IF(A56="","",IF(F56="Oui",0,C56-D56))</x:f>
      </x:c>
      <x:c r="H56"/>
      <x:c r="I56"/>
      <x:c r="J56"/>
    </x:row>
    <x:row r="57">
      <x:c r="A57" s="54"/>
      <x:c r="B57"/>
      <x:c r="C57" s="56"/>
      <x:c r="D57" s="56"/>
      <x:c r="E57" s="56" t="str">
        <x:f>IF(A57="","",E56+C57-D57)</x:f>
      </x:c>
      <x:c r="F57"/>
      <x:c r="G57" s="56" t="str">
        <x:f>IF(A57="","",IF(F57="Oui",0,C57-D57))</x:f>
      </x:c>
      <x:c r="H57"/>
      <x:c r="I57"/>
      <x:c r="J57"/>
    </x:row>
    <x:row r="58">
      <x:c r="A58" s="54"/>
      <x:c r="B58"/>
      <x:c r="C58" s="56"/>
      <x:c r="D58" s="56"/>
      <x:c r="E58" s="56" t="str">
        <x:f>IF(A58="","",E57+C58-D58)</x:f>
      </x:c>
      <x:c r="F58"/>
      <x:c r="G58" s="56" t="str">
        <x:f>IF(A58="","",IF(F58="Oui",0,C58-D58))</x:f>
      </x:c>
      <x:c r="H58"/>
      <x:c r="I58"/>
      <x:c r="J58"/>
    </x:row>
    <x:row r="59">
      <x:c r="A59" s="54"/>
      <x:c r="B59"/>
      <x:c r="C59" s="56"/>
      <x:c r="D59" s="56"/>
      <x:c r="E59" s="56" t="str">
        <x:f>IF(A59="","",E58+C59-D59)</x:f>
      </x:c>
      <x:c r="F59"/>
      <x:c r="G59" s="56" t="str">
        <x:f>IF(A59="","",IF(F59="Oui",0,C59-D59))</x:f>
      </x:c>
      <x:c r="H59"/>
      <x:c r="I59"/>
      <x:c r="J59"/>
    </x:row>
    <x:row r="60">
      <x:c r="A60" s="54"/>
      <x:c r="B60"/>
      <x:c r="C60" s="56"/>
      <x:c r="D60" s="56"/>
      <x:c r="E60" s="56" t="str">
        <x:f>IF(A60="","",E59+C60-D60)</x:f>
      </x:c>
      <x:c r="F60"/>
      <x:c r="G60" s="56" t="str">
        <x:f>IF(A60="","",IF(F60="Oui",0,C60-D60))</x:f>
      </x:c>
      <x:c r="H60"/>
      <x:c r="I60"/>
      <x:c r="J60"/>
    </x:row>
    <x:row r="61">
      <x:c r="A61" s="54"/>
      <x:c r="B61"/>
      <x:c r="C61" s="56"/>
      <x:c r="D61" s="56"/>
      <x:c r="E61" s="56" t="str">
        <x:f>IF(A61="","",E60+C61-D61)</x:f>
      </x:c>
      <x:c r="F61"/>
      <x:c r="G61" s="56" t="str">
        <x:f>IF(A61="","",IF(F61="Oui",0,C61-D61))</x:f>
      </x:c>
      <x:c r="H61"/>
      <x:c r="I61"/>
      <x:c r="J61"/>
    </x:row>
    <x:row r="62">
      <x:c r="A62" s="54"/>
      <x:c r="B62"/>
      <x:c r="C62" s="56"/>
      <x:c r="D62" s="56"/>
      <x:c r="E62" s="56" t="str">
        <x:f>IF(A62="","",E61+C62-D62)</x:f>
      </x:c>
      <x:c r="F62"/>
      <x:c r="G62" s="56" t="str">
        <x:f>IF(A62="","",IF(F62="Oui",0,C62-D62))</x:f>
      </x:c>
      <x:c r="H62"/>
      <x:c r="I62"/>
      <x:c r="J62"/>
    </x:row>
    <x:row r="63">
      <x:c r="A63" s="54"/>
      <x:c r="B63"/>
      <x:c r="C63" s="56"/>
      <x:c r="D63" s="56"/>
      <x:c r="E63" s="56" t="str">
        <x:f>IF(A63="","",E62+C63-D63)</x:f>
      </x:c>
      <x:c r="F63"/>
      <x:c r="G63" s="56" t="str">
        <x:f>IF(A63="","",IF(F63="Oui",0,C63-D63))</x:f>
      </x:c>
      <x:c r="H63"/>
      <x:c r="I63"/>
      <x:c r="J63"/>
    </x:row>
    <x:row r="64">
      <x:c r="A64" s="54"/>
      <x:c r="B64"/>
      <x:c r="C64" s="56"/>
      <x:c r="D64" s="56"/>
      <x:c r="E64" s="56" t="str">
        <x:f>IF(A64="","",E63+C64-D64)</x:f>
      </x:c>
      <x:c r="F64"/>
      <x:c r="G64" s="56" t="str">
        <x:f>IF(A64="","",IF(F64="Oui",0,C64-D64))</x:f>
      </x:c>
      <x:c r="H64"/>
      <x:c r="I64"/>
      <x:c r="J64"/>
    </x:row>
    <x:row r="65">
      <x:c r="A65" s="54"/>
      <x:c r="B65"/>
      <x:c r="C65" s="56"/>
      <x:c r="D65" s="56"/>
      <x:c r="E65" s="56" t="str">
        <x:f>IF(A65="","",E64+C65-D65)</x:f>
      </x:c>
      <x:c r="F65"/>
      <x:c r="G65" s="56" t="str">
        <x:f>IF(A65="","",IF(F65="Oui",0,C65-D65))</x:f>
      </x:c>
      <x:c r="H65"/>
      <x:c r="I65"/>
      <x:c r="J65"/>
    </x:row>
    <x:row r="66">
      <x:c r="A66" s="54"/>
      <x:c r="B66"/>
      <x:c r="C66" s="56"/>
      <x:c r="D66" s="56"/>
      <x:c r="E66" s="56" t="str">
        <x:f>IF(A66="","",E65+C66-D66)</x:f>
      </x:c>
      <x:c r="F66"/>
      <x:c r="G66" s="56" t="str">
        <x:f>IF(A66="","",IF(F66="Oui",0,C66-D66))</x:f>
      </x:c>
      <x:c r="H66"/>
      <x:c r="I66"/>
      <x:c r="J66"/>
    </x:row>
    <x:row r="67">
      <x:c r="A67" s="54"/>
      <x:c r="B67"/>
      <x:c r="C67" s="56"/>
      <x:c r="D67" s="56"/>
      <x:c r="E67" s="56" t="str">
        <x:f>IF(A67="","",E66+C67-D67)</x:f>
      </x:c>
      <x:c r="F67"/>
      <x:c r="G67" s="56" t="str">
        <x:f>IF(A67="","",IF(F67="Oui",0,C67-D67))</x:f>
      </x:c>
      <x:c r="H67"/>
      <x:c r="I67"/>
      <x:c r="J67"/>
    </x:row>
    <x:row r="68">
      <x:c r="A68" s="54"/>
      <x:c r="B68"/>
      <x:c r="C68" s="56"/>
      <x:c r="D68" s="56"/>
      <x:c r="E68" s="56" t="str">
        <x:f>IF(A68="","",E67+C68-D68)</x:f>
      </x:c>
      <x:c r="F68"/>
      <x:c r="G68" s="56" t="str">
        <x:f>IF(A68="","",IF(F68="Oui",0,C68-D68))</x:f>
      </x:c>
      <x:c r="H68"/>
      <x:c r="I68"/>
      <x:c r="J68"/>
    </x:row>
    <x:row r="69">
      <x:c r="A69" s="54"/>
      <x:c r="B69"/>
      <x:c r="C69" s="56"/>
      <x:c r="D69" s="56"/>
      <x:c r="E69" s="56" t="str">
        <x:f>IF(A69="","",E68+C69-D69)</x:f>
      </x:c>
      <x:c r="F69"/>
      <x:c r="G69" s="56" t="str">
        <x:f>IF(A69="","",IF(F69="Oui",0,C69-D69))</x:f>
      </x:c>
      <x:c r="H69"/>
      <x:c r="I69"/>
      <x:c r="J69"/>
    </x:row>
    <x:row r="70">
      <x:c r="A70" s="54"/>
      <x:c r="B70"/>
      <x:c r="C70" s="56"/>
      <x:c r="D70" s="56"/>
      <x:c r="E70" s="56" t="str">
        <x:f>IF(A70="","",E69+C70-D70)</x:f>
      </x:c>
      <x:c r="F70"/>
      <x:c r="G70" s="56" t="str">
        <x:f>IF(A70="","",IF(F70="Oui",0,C70-D70))</x:f>
      </x:c>
      <x:c r="H70"/>
      <x:c r="I70"/>
      <x:c r="J70"/>
    </x:row>
    <x:row r="71">
      <x:c r="A71" s="54"/>
      <x:c r="B71"/>
      <x:c r="C71" s="56"/>
      <x:c r="D71" s="56"/>
      <x:c r="E71" s="56" t="str">
        <x:f>IF(A71="","",E70+C71-D71)</x:f>
      </x:c>
      <x:c r="F71"/>
      <x:c r="G71" s="56" t="str">
        <x:f>IF(A71="","",IF(F71="Oui",0,C71-D71))</x:f>
      </x:c>
      <x:c r="H71"/>
      <x:c r="I71"/>
      <x:c r="J71"/>
    </x:row>
    <x:row r="72">
      <x:c r="A72" s="54"/>
      <x:c r="B72"/>
      <x:c r="C72" s="56"/>
      <x:c r="D72" s="56"/>
      <x:c r="E72" s="56" t="str">
        <x:f>IF(A72="","",E71+C72-D72)</x:f>
      </x:c>
      <x:c r="F72"/>
      <x:c r="G72" s="56" t="str">
        <x:f>IF(A72="","",IF(F72="Oui",0,C72-D72))</x:f>
      </x:c>
      <x:c r="H72"/>
      <x:c r="I72"/>
      <x:c r="J72"/>
    </x:row>
    <x:row r="73">
      <x:c r="A73" s="54"/>
      <x:c r="B73"/>
      <x:c r="C73" s="56"/>
      <x:c r="D73" s="56"/>
      <x:c r="E73" s="56" t="str">
        <x:f>IF(A73="","",E72+C73-D73)</x:f>
      </x:c>
      <x:c r="F73"/>
      <x:c r="G73" s="56" t="str">
        <x:f>IF(A73="","",IF(F73="Oui",0,C73-D73))</x:f>
      </x:c>
      <x:c r="H73"/>
      <x:c r="I73"/>
      <x:c r="J73"/>
    </x:row>
    <x:row r="74">
      <x:c r="A74" s="54"/>
      <x:c r="B74"/>
      <x:c r="C74" s="56"/>
      <x:c r="D74" s="56"/>
      <x:c r="E74" s="56" t="str">
        <x:f>IF(A74="","",E73+C74-D74)</x:f>
      </x:c>
      <x:c r="F74"/>
      <x:c r="G74" s="56" t="str">
        <x:f>IF(A74="","",IF(F74="Oui",0,C74-D74))</x:f>
      </x:c>
      <x:c r="H74"/>
      <x:c r="I74"/>
      <x:c r="J74"/>
    </x:row>
    <x:row r="75">
      <x:c r="A75" s="54"/>
      <x:c r="B75"/>
      <x:c r="C75" s="56"/>
      <x:c r="D75" s="56"/>
      <x:c r="E75" s="56" t="str">
        <x:f>IF(A75="","",E74+C75-D75)</x:f>
      </x:c>
      <x:c r="F75"/>
      <x:c r="G75" s="56" t="str">
        <x:f>IF(A75="","",IF(F75="Oui",0,C75-D75))</x:f>
      </x:c>
      <x:c r="H75"/>
      <x:c r="I75"/>
      <x:c r="J75"/>
    </x:row>
    <x:row r="76">
      <x:c r="A76" s="54"/>
      <x:c r="B76"/>
      <x:c r="C76" s="56"/>
      <x:c r="D76" s="56"/>
      <x:c r="E76" s="56" t="str">
        <x:f>IF(A76="","",E75+C76-D76)</x:f>
      </x:c>
      <x:c r="F76"/>
      <x:c r="G76" s="56" t="str">
        <x:f>IF(A76="","",IF(F76="Oui",0,C76-D76))</x:f>
      </x:c>
      <x:c r="H76"/>
      <x:c r="I76"/>
      <x:c r="J76"/>
    </x:row>
    <x:row r="77">
      <x:c r="A77" s="54"/>
      <x:c r="B77"/>
      <x:c r="C77" s="56"/>
      <x:c r="D77" s="56"/>
      <x:c r="E77" s="56" t="str">
        <x:f>IF(A77="","",E76+C77-D77)</x:f>
      </x:c>
      <x:c r="F77"/>
      <x:c r="G77" s="56" t="str">
        <x:f>IF(A77="","",IF(F77="Oui",0,C77-D77))</x:f>
      </x:c>
      <x:c r="H77"/>
      <x:c r="I77"/>
      <x:c r="J77"/>
    </x:row>
    <x:row r="78">
      <x:c r="A78" s="54"/>
      <x:c r="B78"/>
      <x:c r="C78" s="56"/>
      <x:c r="D78" s="56"/>
      <x:c r="E78" s="56" t="str">
        <x:f>IF(A78="","",E77+C78-D78)</x:f>
      </x:c>
      <x:c r="F78"/>
      <x:c r="G78" s="56" t="str">
        <x:f>IF(A78="","",IF(F78="Oui",0,C78-D78))</x:f>
      </x:c>
      <x:c r="H78"/>
      <x:c r="I78"/>
      <x:c r="J78"/>
    </x:row>
    <x:row r="79">
      <x:c r="A79" s="54"/>
      <x:c r="B79"/>
      <x:c r="C79" s="56"/>
      <x:c r="D79" s="56"/>
      <x:c r="E79" s="56" t="str">
        <x:f>IF(A79="","",E78+C79-D79)</x:f>
      </x:c>
      <x:c r="F79"/>
      <x:c r="G79" s="56" t="str">
        <x:f>IF(A79="","",IF(F79="Oui",0,C79-D79))</x:f>
      </x:c>
      <x:c r="H79"/>
      <x:c r="I79"/>
      <x:c r="J79"/>
    </x:row>
    <x:row r="80">
      <x:c r="A80" s="54"/>
      <x:c r="B80"/>
      <x:c r="C80" s="56"/>
      <x:c r="D80" s="56"/>
      <x:c r="E80" s="56" t="str">
        <x:f>IF(A80="","",E79+C80-D80)</x:f>
      </x:c>
      <x:c r="F80"/>
      <x:c r="G80" s="56" t="str">
        <x:f>IF(A80="","",IF(F80="Oui",0,C80-D80))</x:f>
      </x:c>
      <x:c r="H80"/>
      <x:c r="I80"/>
      <x:c r="J80"/>
    </x:row>
    <x:row r="81">
      <x:c r="A81" s="54"/>
      <x:c r="B81"/>
      <x:c r="C81" s="56"/>
      <x:c r="D81" s="56"/>
      <x:c r="E81" s="56" t="str">
        <x:f>IF(A81="","",E80+C81-D81)</x:f>
      </x:c>
      <x:c r="F81"/>
      <x:c r="G81" s="56" t="str">
        <x:f>IF(A81="","",IF(F81="Oui",0,C81-D81))</x:f>
      </x:c>
      <x:c r="H81"/>
      <x:c r="I81"/>
      <x:c r="J81"/>
    </x:row>
    <x:row r="82">
      <x:c r="A82" s="54"/>
      <x:c r="B82"/>
      <x:c r="C82" s="56"/>
      <x:c r="D82" s="56"/>
      <x:c r="E82" s="56" t="str">
        <x:f>IF(A82="","",E81+C82-D82)</x:f>
      </x:c>
      <x:c r="F82"/>
      <x:c r="G82" s="56" t="str">
        <x:f>IF(A82="","",IF(F82="Oui",0,C82-D82))</x:f>
      </x:c>
      <x:c r="H82"/>
      <x:c r="I82"/>
      <x:c r="J82"/>
    </x:row>
    <x:row r="83">
      <x:c r="A83" s="54"/>
      <x:c r="B83"/>
      <x:c r="C83" s="56"/>
      <x:c r="D83" s="56"/>
      <x:c r="E83" s="56" t="str">
        <x:f>IF(A83="","",E82+C83-D83)</x:f>
      </x:c>
      <x:c r="F83"/>
      <x:c r="G83" s="56" t="str">
        <x:f>IF(A83="","",IF(F83="Oui",0,C83-D83))</x:f>
      </x:c>
      <x:c r="H83"/>
      <x:c r="I83"/>
      <x:c r="J83"/>
    </x:row>
    <x:row r="84">
      <x:c r="A84" s="54"/>
      <x:c r="B84"/>
      <x:c r="C84" s="56"/>
      <x:c r="D84" s="56"/>
      <x:c r="E84" s="56" t="str">
        <x:f>IF(A84="","",E83+C84-D84)</x:f>
      </x:c>
      <x:c r="F84"/>
      <x:c r="G84" s="56" t="str">
        <x:f>IF(A84="","",IF(F84="Oui",0,C84-D84))</x:f>
      </x:c>
      <x:c r="H84"/>
      <x:c r="I84"/>
      <x:c r="J84"/>
    </x:row>
    <x:row r="85">
      <x:c r="A85" s="54"/>
      <x:c r="B85"/>
      <x:c r="C85" s="56"/>
      <x:c r="D85" s="56"/>
      <x:c r="E85" s="56" t="str">
        <x:f>IF(A85="","",E84+C85-D85)</x:f>
      </x:c>
      <x:c r="F85"/>
      <x:c r="G85" s="56" t="str">
        <x:f>IF(A85="","",IF(F85="Oui",0,C85-D85))</x:f>
      </x:c>
      <x:c r="H85"/>
      <x:c r="I85"/>
      <x:c r="J85"/>
    </x:row>
    <x:row r="86">
      <x:c r="A86" s="54"/>
      <x:c r="B86"/>
      <x:c r="C86" s="56"/>
      <x:c r="D86" s="56"/>
      <x:c r="E86" s="56" t="str">
        <x:f>IF(A86="","",E85+C86-D86)</x:f>
      </x:c>
      <x:c r="F86"/>
      <x:c r="G86" s="56" t="str">
        <x:f>IF(A86="","",IF(F86="Oui",0,C86-D86))</x:f>
      </x:c>
      <x:c r="H86"/>
      <x:c r="I86"/>
      <x:c r="J86"/>
    </x:row>
    <x:row r="87">
      <x:c r="A87" s="54"/>
      <x:c r="B87"/>
      <x:c r="C87" s="56"/>
      <x:c r="D87" s="56"/>
      <x:c r="E87" s="56" t="str">
        <x:f>IF(A87="","",E86+C87-D87)</x:f>
      </x:c>
      <x:c r="F87"/>
      <x:c r="G87" s="56" t="str">
        <x:f>IF(A87="","",IF(F87="Oui",0,C87-D87))</x:f>
      </x:c>
      <x:c r="H87"/>
      <x:c r="I87"/>
      <x:c r="J87"/>
    </x:row>
    <x:row r="88">
      <x:c r="A88" s="54"/>
      <x:c r="B88"/>
      <x:c r="C88" s="56"/>
      <x:c r="D88" s="56"/>
      <x:c r="E88" s="56" t="str">
        <x:f>IF(A88="","",E87+C88-D88)</x:f>
      </x:c>
      <x:c r="F88"/>
      <x:c r="G88" s="56" t="str">
        <x:f>IF(A88="","",IF(F88="Oui",0,C88-D88))</x:f>
      </x:c>
      <x:c r="H88"/>
      <x:c r="I88"/>
      <x:c r="J88"/>
    </x:row>
    <x:row r="89">
      <x:c r="A89" s="54"/>
      <x:c r="B89"/>
      <x:c r="C89" s="56"/>
      <x:c r="D89" s="56"/>
      <x:c r="E89" s="56" t="str">
        <x:f>IF(A89="","",E88+C89-D89)</x:f>
      </x:c>
      <x:c r="F89"/>
      <x:c r="G89" s="56" t="str">
        <x:f>IF(A89="","",IF(F89="Oui",0,C89-D89))</x:f>
      </x:c>
      <x:c r="H89"/>
      <x:c r="I89"/>
      <x:c r="J89"/>
    </x:row>
    <x:row r="90">
      <x:c r="A90" s="54"/>
      <x:c r="B90"/>
      <x:c r="C90" s="56"/>
      <x:c r="D90" s="56"/>
      <x:c r="E90" s="56" t="str">
        <x:f>IF(A90="","",E89+C90-D90)</x:f>
      </x:c>
      <x:c r="F90"/>
      <x:c r="G90" s="56" t="str">
        <x:f>IF(A90="","",IF(F90="Oui",0,C90-D90))</x:f>
      </x:c>
      <x:c r="H90"/>
      <x:c r="I90"/>
      <x:c r="J90"/>
    </x:row>
    <x:row r="91">
      <x:c r="A91" s="54"/>
      <x:c r="B91"/>
      <x:c r="C91" s="56"/>
      <x:c r="D91" s="56"/>
      <x:c r="E91" s="56" t="str">
        <x:f>IF(A91="","",E90+C91-D91)</x:f>
      </x:c>
      <x:c r="F91"/>
      <x:c r="G91" s="56" t="str">
        <x:f>IF(A91="","",IF(F91="Oui",0,C91-D91))</x:f>
      </x:c>
      <x:c r="H91"/>
      <x:c r="I91"/>
      <x:c r="J91"/>
    </x:row>
    <x:row r="92">
      <x:c r="A92" s="54"/>
      <x:c r="B92"/>
      <x:c r="C92" s="56"/>
      <x:c r="D92" s="56"/>
      <x:c r="E92" s="56" t="str">
        <x:f>IF(A92="","",E91+C92-D92)</x:f>
      </x:c>
      <x:c r="F92"/>
      <x:c r="G92" s="56" t="str">
        <x:f>IF(A92="","",IF(F92="Oui",0,C92-D92))</x:f>
      </x:c>
      <x:c r="H92"/>
      <x:c r="I92"/>
      <x:c r="J92"/>
    </x:row>
    <x:row r="93">
      <x:c r="A93" s="54"/>
      <x:c r="B93"/>
      <x:c r="C93" s="56"/>
      <x:c r="D93" s="56"/>
      <x:c r="E93" s="56" t="str">
        <x:f>IF(A93="","",E92+C93-D93)</x:f>
      </x:c>
      <x:c r="F93"/>
      <x:c r="G93" s="56" t="str">
        <x:f>IF(A93="","",IF(F93="Oui",0,C93-D93))</x:f>
      </x:c>
      <x:c r="H93"/>
      <x:c r="I93"/>
      <x:c r="J93"/>
    </x:row>
    <x:row r="94">
      <x:c r="A94" s="54"/>
      <x:c r="B94"/>
      <x:c r="C94" s="56"/>
      <x:c r="D94" s="56"/>
      <x:c r="E94" s="56" t="str">
        <x:f>IF(A94="","",E93+C94-D94)</x:f>
      </x:c>
      <x:c r="F94"/>
      <x:c r="G94" s="56" t="str">
        <x:f>IF(A94="","",IF(F94="Oui",0,C94-D94))</x:f>
      </x:c>
      <x:c r="H94"/>
      <x:c r="I94"/>
      <x:c r="J94"/>
    </x:row>
    <x:row r="95">
      <x:c r="A95" s="54"/>
      <x:c r="B95"/>
      <x:c r="C95" s="56"/>
      <x:c r="D95" s="56"/>
      <x:c r="E95" s="56" t="str">
        <x:f>IF(A95="","",E94+C95-D95)</x:f>
      </x:c>
      <x:c r="F95"/>
      <x:c r="G95" s="56" t="str">
        <x:f>IF(A95="","",IF(F95="Oui",0,C95-D95))</x:f>
      </x:c>
      <x:c r="H95"/>
      <x:c r="I95"/>
      <x:c r="J95"/>
    </x:row>
    <x:row r="96">
      <x:c r="A96" s="54"/>
      <x:c r="B96"/>
      <x:c r="C96" s="56"/>
      <x:c r="D96" s="56"/>
      <x:c r="E96" s="56" t="str">
        <x:f>IF(A96="","",E95+C96-D96)</x:f>
      </x:c>
      <x:c r="F96"/>
      <x:c r="G96" s="56" t="str">
        <x:f>IF(A96="","",IF(F96="Oui",0,C96-D96))</x:f>
      </x:c>
      <x:c r="H96"/>
      <x:c r="I96"/>
      <x:c r="J96"/>
    </x:row>
    <x:row r="97">
      <x:c r="A97" s="54"/>
      <x:c r="B97"/>
      <x:c r="C97" s="56"/>
      <x:c r="D97" s="56"/>
      <x:c r="E97" s="56" t="str">
        <x:f>IF(A97="","",E96+C97-D97)</x:f>
      </x:c>
      <x:c r="F97"/>
      <x:c r="G97" s="56" t="str">
        <x:f>IF(A97="","",IF(F97="Oui",0,C97-D97))</x:f>
      </x:c>
      <x:c r="H97"/>
      <x:c r="I97"/>
      <x:c r="J97"/>
    </x:row>
    <x:row r="98">
      <x:c r="A98" s="54"/>
      <x:c r="B98"/>
      <x:c r="C98" s="56"/>
      <x:c r="D98" s="56"/>
      <x:c r="E98" s="56" t="str">
        <x:f>IF(A98="","",E97+C98-D98)</x:f>
      </x:c>
      <x:c r="F98"/>
      <x:c r="G98" s="56" t="str">
        <x:f>IF(A98="","",IF(F98="Oui",0,C98-D98))</x:f>
      </x:c>
      <x:c r="H98"/>
      <x:c r="I98"/>
      <x:c r="J98"/>
    </x:row>
    <x:row r="99">
      <x:c r="A99" s="54"/>
      <x:c r="B99"/>
      <x:c r="C99" s="56"/>
      <x:c r="D99" s="56"/>
      <x:c r="E99" s="56" t="str">
        <x:f>IF(A99="","",E98+C99-D99)</x:f>
      </x:c>
      <x:c r="F99"/>
      <x:c r="G99" s="56" t="str">
        <x:f>IF(A99="","",IF(F99="Oui",0,C99-D99))</x:f>
      </x:c>
      <x:c r="H99"/>
      <x:c r="I99"/>
      <x:c r="J99"/>
    </x:row>
    <x:row r="100">
      <x:c r="A100" s="54"/>
      <x:c r="B100"/>
      <x:c r="C100" s="56"/>
      <x:c r="D100" s="56"/>
      <x:c r="E100" s="56" t="str">
        <x:f>IF(A100="","",E99+C100-D100)</x:f>
      </x:c>
      <x:c r="F100"/>
      <x:c r="G100" s="56" t="str">
        <x:f>IF(A100="","",IF(F100="Oui",0,C100-D100))</x:f>
      </x:c>
      <x:c r="H100"/>
      <x:c r="I100"/>
      <x:c r="J100"/>
    </x:row>
    <x:row r="101">
      <x:c r="A101" s="54"/>
      <x:c r="B101"/>
      <x:c r="C101" s="56"/>
      <x:c r="D101" s="56"/>
      <x:c r="E101" s="56" t="str">
        <x:f>IF(A101="","",E100+C101-D101)</x:f>
      </x:c>
      <x:c r="F101"/>
      <x:c r="G101" s="56" t="str">
        <x:f>IF(A101="","",IF(F101="Oui",0,C101-D101))</x:f>
      </x:c>
      <x:c r="H101"/>
      <x:c r="I101"/>
      <x:c r="J101"/>
    </x:row>
    <x:row r="102">
      <x:c r="A102" s="54"/>
      <x:c r="B102"/>
      <x:c r="C102" s="56"/>
      <x:c r="D102" s="56"/>
      <x:c r="E102" s="56" t="str">
        <x:f>IF(A102="","",E101+C102-D102)</x:f>
      </x:c>
      <x:c r="F102"/>
      <x:c r="G102" s="56" t="str">
        <x:f>IF(A102="","",IF(F102="Oui",0,C102-D102))</x:f>
      </x:c>
      <x:c r="H102"/>
      <x:c r="I102"/>
      <x:c r="J102"/>
    </x:row>
    <x:row r="103">
      <x:c r="A103" s="54"/>
      <x:c r="B103"/>
      <x:c r="C103" s="56"/>
      <x:c r="D103" s="56"/>
      <x:c r="E103" s="56" t="str">
        <x:f>IF(A103="","",E102+C103-D103)</x:f>
      </x:c>
      <x:c r="F103"/>
      <x:c r="G103" s="56" t="str">
        <x:f>IF(A103="","",IF(F103="Oui",0,C103-D103))</x:f>
      </x:c>
      <x:c r="H103"/>
      <x:c r="I103"/>
      <x:c r="J103"/>
    </x:row>
    <x:row r="104">
      <x:c r="A104" s="54"/>
      <x:c r="B104"/>
      <x:c r="C104" s="56"/>
      <x:c r="D104" s="56"/>
      <x:c r="E104" s="56" t="str">
        <x:f>IF(A104="","",E103+C104-D104)</x:f>
      </x:c>
      <x:c r="F104"/>
      <x:c r="G104" s="56" t="str">
        <x:f>IF(A104="","",IF(F104="Oui",0,C104-D104))</x:f>
      </x:c>
      <x:c r="H104"/>
      <x:c r="I104"/>
      <x:c r="J104"/>
    </x:row>
    <x:row r="105">
      <x:c r="A105" s="54"/>
      <x:c r="B105"/>
      <x:c r="C105" s="56"/>
      <x:c r="D105" s="56"/>
      <x:c r="E105" s="56" t="str">
        <x:f>IF(A105="","",E104+C105-D105)</x:f>
      </x:c>
      <x:c r="F105"/>
      <x:c r="G105" s="56" t="str">
        <x:f>IF(A105="","",IF(F105="Oui",0,C105-D105))</x:f>
      </x:c>
      <x:c r="H105"/>
      <x:c r="I105"/>
      <x:c r="J105"/>
    </x:row>
    <x:row r="106">
      <x:c r="A106" s="54"/>
      <x:c r="B106"/>
      <x:c r="C106" s="56"/>
      <x:c r="D106" s="56"/>
      <x:c r="E106" s="56" t="str">
        <x:f>IF(A106="","",E105+C106-D106)</x:f>
      </x:c>
      <x:c r="F106"/>
      <x:c r="G106" s="56" t="str">
        <x:f>IF(A106="","",IF(F106="Oui",0,C106-D106))</x:f>
      </x:c>
      <x:c r="H106"/>
      <x:c r="I106"/>
      <x:c r="J106"/>
    </x:row>
    <x:row r="107">
      <x:c r="A107" s="54"/>
      <x:c r="B107"/>
      <x:c r="C107" s="56"/>
      <x:c r="D107" s="56"/>
      <x:c r="E107" s="56" t="str">
        <x:f>IF(A107="","",E106+C107-D107)</x:f>
      </x:c>
      <x:c r="F107"/>
      <x:c r="G107" s="56" t="str">
        <x:f>IF(A107="","",IF(F107="Oui",0,C107-D107))</x:f>
      </x:c>
      <x:c r="H107"/>
      <x:c r="I107"/>
      <x:c r="J107"/>
    </x:row>
    <x:row r="108">
      <x:c r="A108" s="54"/>
      <x:c r="B108"/>
      <x:c r="C108" s="56"/>
      <x:c r="D108" s="56"/>
      <x:c r="E108" s="56" t="str">
        <x:f>IF(A108="","",E107+C108-D108)</x:f>
      </x:c>
      <x:c r="F108"/>
      <x:c r="G108" s="56" t="str">
        <x:f>IF(A108="","",IF(F108="Oui",0,C108-D108))</x:f>
      </x:c>
      <x:c r="H108"/>
      <x:c r="I108"/>
      <x:c r="J108"/>
    </x:row>
    <x:row r="109">
      <x:c r="A109" s="54"/>
      <x:c r="B109"/>
      <x:c r="C109" s="56"/>
      <x:c r="D109" s="56"/>
      <x:c r="E109" s="56" t="str">
        <x:f>IF(A109="","",E108+C109-D109)</x:f>
      </x:c>
      <x:c r="F109"/>
      <x:c r="G109" s="56" t="str">
        <x:f>IF(A109="","",IF(F109="Oui",0,C109-D109))</x:f>
      </x:c>
      <x:c r="H109"/>
      <x:c r="I109"/>
      <x:c r="J109"/>
    </x:row>
    <x:row r="110">
      <x:c r="A110" s="54"/>
      <x:c r="B110"/>
      <x:c r="C110" s="56"/>
      <x:c r="D110" s="56"/>
      <x:c r="E110" s="56" t="str">
        <x:f>IF(A110="","",E109+C110-D110)</x:f>
      </x:c>
      <x:c r="F110"/>
      <x:c r="G110" s="56" t="str">
        <x:f>IF(A110="","",IF(F110="Oui",0,C110-D110))</x:f>
      </x:c>
      <x:c r="H110"/>
      <x:c r="I110"/>
      <x:c r="J110"/>
    </x:row>
    <x:row r="111">
      <x:c r="A111" s="54"/>
      <x:c r="B111"/>
      <x:c r="C111" s="56"/>
      <x:c r="D111" s="56"/>
      <x:c r="E111" s="56" t="str">
        <x:f>IF(A111="","",E110+C111-D111)</x:f>
      </x:c>
      <x:c r="F111"/>
      <x:c r="G111" s="56" t="str">
        <x:f>IF(A111="","",IF(F111="Oui",0,C111-D111))</x:f>
      </x:c>
      <x:c r="H111"/>
      <x:c r="I111"/>
      <x:c r="J111"/>
    </x:row>
    <x:row r="112">
      <x:c r="A112" s="54"/>
      <x:c r="B112"/>
      <x:c r="C112" s="56"/>
      <x:c r="D112" s="56"/>
      <x:c r="E112" s="56" t="str">
        <x:f>IF(A112="","",E111+C112-D112)</x:f>
      </x:c>
      <x:c r="F112"/>
      <x:c r="G112" s="56" t="str">
        <x:f>IF(A112="","",IF(F112="Oui",0,C112-D112))</x:f>
      </x:c>
      <x:c r="H112"/>
      <x:c r="I112"/>
      <x:c r="J112"/>
    </x:row>
    <x:row r="113">
      <x:c r="A113" s="54"/>
      <x:c r="B113"/>
      <x:c r="C113" s="56"/>
      <x:c r="D113" s="56"/>
      <x:c r="E113" s="56" t="str">
        <x:f>IF(A113="","",E112+C113-D113)</x:f>
      </x:c>
      <x:c r="F113"/>
      <x:c r="G113" s="56" t="str">
        <x:f>IF(A113="","",IF(F113="Oui",0,C113-D113))</x:f>
      </x:c>
      <x:c r="H113"/>
      <x:c r="I113"/>
      <x:c r="J113"/>
    </x:row>
    <x:row r="114">
      <x:c r="A114" s="54"/>
      <x:c r="B114"/>
      <x:c r="C114" s="56"/>
      <x:c r="D114" s="56"/>
      <x:c r="E114" s="56" t="str">
        <x:f>IF(A114="","",E113+C114-D114)</x:f>
      </x:c>
      <x:c r="F114"/>
      <x:c r="G114" s="56" t="str">
        <x:f>IF(A114="","",IF(F114="Oui",0,C114-D114))</x:f>
      </x:c>
      <x:c r="H114"/>
      <x:c r="I114"/>
      <x:c r="J114"/>
    </x:row>
    <x:row r="115">
      <x:c r="A115" s="54"/>
      <x:c r="B115"/>
      <x:c r="C115" s="56"/>
      <x:c r="D115" s="56"/>
      <x:c r="E115" s="56" t="str">
        <x:f>IF(A115="","",E114+C115-D115)</x:f>
      </x:c>
      <x:c r="F115"/>
      <x:c r="G115" s="56" t="str">
        <x:f>IF(A115="","",IF(F115="Oui",0,C115-D115))</x:f>
      </x:c>
      <x:c r="H115"/>
      <x:c r="I115"/>
      <x:c r="J115"/>
    </x:row>
    <x:row r="116">
      <x:c r="A116" s="54"/>
      <x:c r="B116"/>
      <x:c r="C116" s="56"/>
      <x:c r="D116" s="56"/>
      <x:c r="E116" s="56" t="str">
        <x:f>IF(A116="","",E115+C116-D116)</x:f>
      </x:c>
      <x:c r="F116"/>
      <x:c r="G116" s="56" t="str">
        <x:f>IF(A116="","",IF(F116="Oui",0,C116-D116))</x:f>
      </x:c>
      <x:c r="H116"/>
      <x:c r="I116"/>
      <x:c r="J116"/>
    </x:row>
    <x:row r="117">
      <x:c r="A117" s="54"/>
      <x:c r="B117"/>
      <x:c r="C117" s="56"/>
      <x:c r="D117" s="56"/>
      <x:c r="E117" s="56" t="str">
        <x:f>IF(A117="","",E116+C117-D117)</x:f>
      </x:c>
      <x:c r="F117"/>
      <x:c r="G117" s="56" t="str">
        <x:f>IF(A117="","",IF(F117="Oui",0,C117-D117))</x:f>
      </x:c>
      <x:c r="H117"/>
      <x:c r="I117"/>
      <x:c r="J117"/>
    </x:row>
    <x:row r="118">
      <x:c r="A118" s="54"/>
      <x:c r="B118"/>
      <x:c r="C118" s="56"/>
      <x:c r="D118" s="56"/>
      <x:c r="E118" s="56" t="str">
        <x:f>IF(A118="","",E117+C118-D118)</x:f>
      </x:c>
      <x:c r="F118"/>
      <x:c r="G118" s="56" t="str">
        <x:f>IF(A118="","",IF(F118="Oui",0,C118-D118))</x:f>
      </x:c>
      <x:c r="H118"/>
      <x:c r="I118"/>
      <x:c r="J118"/>
    </x:row>
    <x:row r="119">
      <x:c r="A119" s="54"/>
      <x:c r="B119"/>
      <x:c r="C119" s="56"/>
      <x:c r="D119" s="56"/>
      <x:c r="E119" s="56" t="str">
        <x:f>IF(A119="","",E118+C119-D119)</x:f>
      </x:c>
      <x:c r="F119"/>
      <x:c r="G119" s="56" t="str">
        <x:f>IF(A119="","",IF(F119="Oui",0,C119-D119))</x:f>
      </x:c>
      <x:c r="H119"/>
      <x:c r="I119"/>
      <x:c r="J119"/>
    </x:row>
    <x:row r="120">
      <x:c r="A120" s="54"/>
      <x:c r="B120"/>
      <x:c r="C120" s="56"/>
      <x:c r="D120" s="56"/>
      <x:c r="E120" s="56" t="str">
        <x:f>IF(A120="","",E119+C120-D120)</x:f>
      </x:c>
      <x:c r="F120"/>
      <x:c r="G120" s="56" t="str">
        <x:f>IF(A120="","",IF(F120="Oui",0,C120-D120))</x:f>
      </x:c>
      <x:c r="H120"/>
      <x:c r="I120"/>
      <x:c r="J120"/>
    </x:row>
    <x:row r="121">
      <x:c r="A121" s="54"/>
      <x:c r="B121"/>
      <x:c r="C121" s="56"/>
      <x:c r="D121" s="56"/>
      <x:c r="E121" s="56" t="str">
        <x:f>IF(A121="","",E120+C121-D121)</x:f>
      </x:c>
      <x:c r="F121"/>
      <x:c r="G121" s="56" t="str">
        <x:f>IF(A121="","",IF(F121="Oui",0,C121-D121))</x:f>
      </x:c>
      <x:c r="H121"/>
      <x:c r="I121"/>
      <x:c r="J121"/>
    </x:row>
    <x:row r="122">
      <x:c r="A122" s="54"/>
      <x:c r="B122"/>
      <x:c r="C122" s="56"/>
      <x:c r="D122" s="56"/>
      <x:c r="E122" s="56" t="str">
        <x:f>IF(A122="","",E121+C122-D122)</x:f>
      </x:c>
      <x:c r="F122"/>
      <x:c r="G122" s="56" t="str">
        <x:f>IF(A122="","",IF(F122="Oui",0,C122-D122))</x:f>
      </x:c>
      <x:c r="H122"/>
      <x:c r="I122"/>
      <x:c r="J122"/>
    </x:row>
    <x:row r="123">
      <x:c r="A123" s="54"/>
      <x:c r="B123"/>
      <x:c r="C123" s="56"/>
      <x:c r="D123" s="56"/>
      <x:c r="E123" s="56" t="str">
        <x:f>IF(A123="","",E122+C123-D123)</x:f>
      </x:c>
      <x:c r="F123"/>
      <x:c r="G123" s="56" t="str">
        <x:f>IF(A123="","",IF(F123="Oui",0,C123-D123))</x:f>
      </x:c>
      <x:c r="H123"/>
      <x:c r="I123"/>
      <x:c r="J123"/>
    </x:row>
    <x:row r="124">
      <x:c r="A124" s="54"/>
      <x:c r="B124"/>
      <x:c r="C124" s="56"/>
      <x:c r="D124" s="56"/>
      <x:c r="E124" s="56" t="str">
        <x:f>IF(A124="","",E123+C124-D124)</x:f>
      </x:c>
      <x:c r="F124"/>
      <x:c r="G124" s="56" t="str">
        <x:f>IF(A124="","",IF(F124="Oui",0,C124-D124))</x:f>
      </x:c>
      <x:c r="H124"/>
      <x:c r="I124"/>
      <x:c r="J124"/>
    </x:row>
    <x:row r="125">
      <x:c r="A125" s="54"/>
      <x:c r="B125"/>
      <x:c r="C125" s="56"/>
      <x:c r="D125" s="56"/>
      <x:c r="E125" s="56" t="str">
        <x:f>IF(A125="","",E124+C125-D125)</x:f>
      </x:c>
      <x:c r="F125"/>
      <x:c r="G125" s="56" t="str">
        <x:f>IF(A125="","",IF(F125="Oui",0,C125-D125))</x:f>
      </x:c>
      <x:c r="H125"/>
      <x:c r="I125"/>
      <x:c r="J125"/>
    </x:row>
    <x:row r="126">
      <x:c r="A126" s="54"/>
      <x:c r="B126"/>
      <x:c r="C126" s="56"/>
      <x:c r="D126" s="56"/>
      <x:c r="E126" s="56" t="str">
        <x:f>IF(A126="","",E125+C126-D126)</x:f>
      </x:c>
      <x:c r="F126"/>
      <x:c r="G126" s="56" t="str">
        <x:f>IF(A126="","",IF(F126="Oui",0,C126-D126))</x:f>
      </x:c>
      <x:c r="H126"/>
      <x:c r="I126"/>
      <x:c r="J126"/>
    </x:row>
    <x:row r="127">
      <x:c r="A127" s="54"/>
      <x:c r="B127"/>
      <x:c r="C127" s="56"/>
      <x:c r="D127" s="56"/>
      <x:c r="E127" s="56" t="str">
        <x:f>IF(A127="","",E126+C127-D127)</x:f>
      </x:c>
      <x:c r="F127"/>
      <x:c r="G127" s="56" t="str">
        <x:f>IF(A127="","",IF(F127="Oui",0,C127-D127))</x:f>
      </x:c>
      <x:c r="H127"/>
      <x:c r="I127"/>
      <x:c r="J127"/>
    </x:row>
    <x:row r="128">
      <x:c r="A128" s="54"/>
      <x:c r="B128"/>
      <x:c r="C128" s="56"/>
      <x:c r="D128" s="56"/>
      <x:c r="E128" s="56" t="str">
        <x:f>IF(A128="","",E127+C128-D128)</x:f>
      </x:c>
      <x:c r="F128"/>
      <x:c r="G128" s="56" t="str">
        <x:f>IF(A128="","",IF(F128="Oui",0,C128-D128))</x:f>
      </x:c>
      <x:c r="H128"/>
      <x:c r="I128"/>
      <x:c r="J128"/>
    </x:row>
    <x:row r="129">
      <x:c r="A129" s="54"/>
      <x:c r="B129"/>
      <x:c r="C129" s="56"/>
      <x:c r="D129" s="56"/>
      <x:c r="E129" s="56" t="str">
        <x:f>IF(A129="","",E128+C129-D129)</x:f>
      </x:c>
      <x:c r="F129"/>
      <x:c r="G129" s="56" t="str">
        <x:f>IF(A129="","",IF(F129="Oui",0,C129-D129))</x:f>
      </x:c>
      <x:c r="H129"/>
      <x:c r="I129"/>
      <x:c r="J129"/>
    </x:row>
    <x:row r="130">
      <x:c r="A130" s="54"/>
      <x:c r="B130"/>
      <x:c r="C130" s="56"/>
      <x:c r="D130" s="56"/>
      <x:c r="E130" s="56" t="str">
        <x:f>IF(A130="","",E129+C130-D130)</x:f>
      </x:c>
      <x:c r="F130"/>
      <x:c r="G130" s="56" t="str">
        <x:f>IF(A130="","",IF(F130="Oui",0,C130-D130))</x:f>
      </x:c>
      <x:c r="H130"/>
      <x:c r="I130"/>
      <x:c r="J130"/>
    </x:row>
    <x:row r="131">
      <x:c r="A131" s="54"/>
      <x:c r="B131"/>
      <x:c r="C131" s="56"/>
      <x:c r="D131" s="56"/>
      <x:c r="E131" s="56" t="str">
        <x:f>IF(A131="","",E130+C131-D131)</x:f>
      </x:c>
      <x:c r="F131"/>
      <x:c r="G131" s="56" t="str">
        <x:f>IF(A131="","",IF(F131="Oui",0,C131-D131))</x:f>
      </x:c>
      <x:c r="H131"/>
      <x:c r="I131"/>
      <x:c r="J131"/>
    </x:row>
    <x:row r="132">
      <x:c r="A132" s="54"/>
      <x:c r="B132"/>
      <x:c r="C132" s="56"/>
      <x:c r="D132" s="56"/>
      <x:c r="E132" s="56" t="str">
        <x:f>IF(A132="","",E131+C132-D132)</x:f>
      </x:c>
      <x:c r="F132"/>
      <x:c r="G132" s="56" t="str">
        <x:f>IF(A132="","",IF(F132="Oui",0,C132-D132))</x:f>
      </x:c>
      <x:c r="H132"/>
      <x:c r="I132"/>
      <x:c r="J132"/>
    </x:row>
    <x:row r="133">
      <x:c r="A133" s="54"/>
      <x:c r="B133"/>
      <x:c r="C133" s="56"/>
      <x:c r="D133" s="56"/>
      <x:c r="E133" s="56" t="str">
        <x:f>IF(A133="","",E132+C133-D133)</x:f>
      </x:c>
      <x:c r="F133"/>
      <x:c r="G133" s="56" t="str">
        <x:f>IF(A133="","",IF(F133="Oui",0,C133-D133))</x:f>
      </x:c>
      <x:c r="H133"/>
      <x:c r="I133"/>
      <x:c r="J133"/>
    </x:row>
    <x:row r="134">
      <x:c r="A134" s="54"/>
      <x:c r="B134"/>
      <x:c r="C134" s="56"/>
      <x:c r="D134" s="56"/>
      <x:c r="E134" s="56" t="str">
        <x:f>IF(A134="","",E133+C134-D134)</x:f>
      </x:c>
      <x:c r="F134"/>
      <x:c r="G134" s="56" t="str">
        <x:f>IF(A134="","",IF(F134="Oui",0,C134-D134))</x:f>
      </x:c>
      <x:c r="H134"/>
      <x:c r="I134"/>
      <x:c r="J134"/>
    </x:row>
    <x:row r="135">
      <x:c r="A135" s="54"/>
      <x:c r="B135"/>
      <x:c r="C135" s="56"/>
      <x:c r="D135" s="56"/>
      <x:c r="E135" s="56" t="str">
        <x:f>IF(A135="","",E134+C135-D135)</x:f>
      </x:c>
      <x:c r="F135"/>
      <x:c r="G135" s="56" t="str">
        <x:f>IF(A135="","",IF(F135="Oui",0,C135-D135))</x:f>
      </x:c>
      <x:c r="H135"/>
      <x:c r="I135"/>
      <x:c r="J135"/>
    </x:row>
    <x:row r="136">
      <x:c r="A136" s="54"/>
      <x:c r="B136"/>
      <x:c r="C136" s="56"/>
      <x:c r="D136" s="56"/>
      <x:c r="E136" s="56" t="str">
        <x:f>IF(A136="","",E135+C136-D136)</x:f>
      </x:c>
      <x:c r="F136"/>
      <x:c r="G136" s="56" t="str">
        <x:f>IF(A136="","",IF(F136="Oui",0,C136-D136))</x:f>
      </x:c>
      <x:c r="H136"/>
      <x:c r="I136"/>
      <x:c r="J136"/>
    </x:row>
    <x:row r="137">
      <x:c r="A137" s="54"/>
      <x:c r="B137"/>
      <x:c r="C137" s="56"/>
      <x:c r="D137" s="56"/>
      <x:c r="E137" s="56" t="str">
        <x:f>IF(A137="","",E136+C137-D137)</x:f>
      </x:c>
      <x:c r="F137"/>
      <x:c r="G137" s="56" t="str">
        <x:f>IF(A137="","",IF(F137="Oui",0,C137-D137))</x:f>
      </x:c>
      <x:c r="H137"/>
      <x:c r="I137"/>
      <x:c r="J137"/>
    </x:row>
    <x:row r="138">
      <x:c r="A138" s="54"/>
      <x:c r="B138"/>
      <x:c r="C138" s="56"/>
      <x:c r="D138" s="56"/>
      <x:c r="E138" s="56" t="str">
        <x:f>IF(A138="","",E137+C138-D138)</x:f>
      </x:c>
      <x:c r="F138"/>
      <x:c r="G138" s="56" t="str">
        <x:f>IF(A138="","",IF(F138="Oui",0,C138-D138))</x:f>
      </x:c>
      <x:c r="H138"/>
      <x:c r="I138"/>
      <x:c r="J138"/>
    </x:row>
    <x:row r="139">
      <x:c r="A139" s="54"/>
      <x:c r="B139"/>
      <x:c r="C139" s="56"/>
      <x:c r="D139" s="56"/>
      <x:c r="E139" s="56" t="str">
        <x:f>IF(A139="","",E138+C139-D139)</x:f>
      </x:c>
      <x:c r="F139"/>
      <x:c r="G139" s="56" t="str">
        <x:f>IF(A139="","",IF(F139="Oui",0,C139-D139))</x:f>
      </x:c>
      <x:c r="H139"/>
      <x:c r="I139"/>
      <x:c r="J139"/>
    </x:row>
    <x:row r="140">
      <x:c r="A140" s="54"/>
      <x:c r="B140"/>
      <x:c r="C140" s="56"/>
      <x:c r="D140" s="56"/>
      <x:c r="E140" s="56" t="str">
        <x:f>IF(A140="","",E139+C140-D140)</x:f>
      </x:c>
      <x:c r="F140"/>
      <x:c r="G140" s="56" t="str">
        <x:f>IF(A140="","",IF(F140="Oui",0,C140-D140))</x:f>
      </x:c>
      <x:c r="H140"/>
      <x:c r="I140"/>
      <x:c r="J140"/>
    </x:row>
    <x:row r="141">
      <x:c r="A141" s="54"/>
      <x:c r="B141"/>
      <x:c r="C141" s="56"/>
      <x:c r="D141" s="56"/>
      <x:c r="E141" s="56" t="str">
        <x:f>IF(A141="","",E140+C141-D141)</x:f>
      </x:c>
      <x:c r="F141"/>
      <x:c r="G141" s="56" t="str">
        <x:f>IF(A141="","",IF(F141="Oui",0,C141-D141))</x:f>
      </x:c>
      <x:c r="H141"/>
      <x:c r="I141"/>
      <x:c r="J141"/>
    </x:row>
    <x:row r="142">
      <x:c r="A142" s="54"/>
      <x:c r="B142"/>
      <x:c r="C142" s="56"/>
      <x:c r="D142" s="56"/>
      <x:c r="E142" s="56" t="str">
        <x:f>IF(A142="","",E141+C142-D142)</x:f>
      </x:c>
      <x:c r="F142"/>
      <x:c r="G142" s="56" t="str">
        <x:f>IF(A142="","",IF(F142="Oui",0,C142-D142))</x:f>
      </x:c>
      <x:c r="H142"/>
      <x:c r="I142"/>
      <x:c r="J142"/>
    </x:row>
    <x:row r="143">
      <x:c r="A143" s="54"/>
      <x:c r="B143"/>
      <x:c r="C143" s="56"/>
      <x:c r="D143" s="56"/>
      <x:c r="E143" s="56" t="str">
        <x:f>IF(A143="","",E142+C143-D143)</x:f>
      </x:c>
      <x:c r="F143"/>
      <x:c r="G143" s="56" t="str">
        <x:f>IF(A143="","",IF(F143="Oui",0,C143-D143))</x:f>
      </x:c>
      <x:c r="H143"/>
      <x:c r="I143"/>
      <x:c r="J143"/>
    </x:row>
    <x:row r="144">
      <x:c r="A144" s="54"/>
      <x:c r="B144"/>
      <x:c r="C144" s="56"/>
      <x:c r="D144" s="56"/>
      <x:c r="E144" s="56" t="str">
        <x:f>IF(A144="","",E143+C144-D144)</x:f>
      </x:c>
      <x:c r="F144"/>
      <x:c r="G144" s="56" t="str">
        <x:f>IF(A144="","",IF(F144="Oui",0,C144-D144))</x:f>
      </x:c>
      <x:c r="H144"/>
      <x:c r="I144"/>
      <x:c r="J144"/>
    </x:row>
    <x:row r="145">
      <x:c r="A145" s="54"/>
      <x:c r="B145"/>
      <x:c r="C145" s="56"/>
      <x:c r="D145" s="56"/>
      <x:c r="E145" s="56" t="str">
        <x:f>IF(A145="","",E144+C145-D145)</x:f>
      </x:c>
      <x:c r="F145"/>
      <x:c r="G145" s="56" t="str">
        <x:f>IF(A145="","",IF(F145="Oui",0,C145-D145))</x:f>
      </x:c>
      <x:c r="H145"/>
      <x:c r="I145"/>
      <x:c r="J145"/>
    </x:row>
    <x:row r="146">
      <x:c r="A146" s="54"/>
      <x:c r="B146"/>
      <x:c r="C146" s="56"/>
      <x:c r="D146" s="56"/>
      <x:c r="E146" s="56" t="str">
        <x:f>IF(A146="","",E145+C146-D146)</x:f>
      </x:c>
      <x:c r="F146"/>
      <x:c r="G146" s="56" t="str">
        <x:f>IF(A146="","",IF(F146="Oui",0,C146-D146))</x:f>
      </x:c>
      <x:c r="H146"/>
      <x:c r="I146"/>
      <x:c r="J146"/>
    </x:row>
    <x:row r="147">
      <x:c r="A147" s="54"/>
      <x:c r="B147"/>
      <x:c r="C147" s="56"/>
      <x:c r="D147" s="56"/>
      <x:c r="E147" s="56" t="str">
        <x:f>IF(A147="","",E146+C147-D147)</x:f>
      </x:c>
      <x:c r="F147"/>
      <x:c r="G147" s="56" t="str">
        <x:f>IF(A147="","",IF(F147="Oui",0,C147-D147))</x:f>
      </x:c>
      <x:c r="H147"/>
      <x:c r="I147"/>
      <x:c r="J147"/>
    </x:row>
    <x:row r="148">
      <x:c r="A148" s="54"/>
      <x:c r="B148"/>
      <x:c r="C148" s="56"/>
      <x:c r="D148" s="56"/>
      <x:c r="E148" s="56" t="str">
        <x:f>IF(A148="","",E147+C148-D148)</x:f>
      </x:c>
      <x:c r="F148"/>
      <x:c r="G148" s="56" t="str">
        <x:f>IF(A148="","",IF(F148="Oui",0,C148-D148))</x:f>
      </x:c>
      <x:c r="H148"/>
      <x:c r="I148"/>
      <x:c r="J148"/>
    </x:row>
    <x:row r="149">
      <x:c r="A149" s="54"/>
      <x:c r="B149"/>
      <x:c r="C149" s="56"/>
      <x:c r="D149" s="56"/>
      <x:c r="E149" s="56" t="str">
        <x:f>IF(A149="","",E148+C149-D149)</x:f>
      </x:c>
      <x:c r="F149"/>
      <x:c r="G149" s="56" t="str">
        <x:f>IF(A149="","",IF(F149="Oui",0,C149-D149))</x:f>
      </x:c>
      <x:c r="H149"/>
      <x:c r="I149"/>
      <x:c r="J149"/>
    </x:row>
    <x:row r="150">
      <x:c r="A150" s="54"/>
      <x:c r="B150"/>
      <x:c r="C150" s="56"/>
      <x:c r="D150" s="56"/>
      <x:c r="E150" s="56" t="str">
        <x:f>IF(A150="","",E149+C150-D150)</x:f>
      </x:c>
      <x:c r="F150"/>
      <x:c r="G150" s="56" t="str">
        <x:f>IF(A150="","",IF(F150="Oui",0,C150-D150))</x:f>
      </x:c>
      <x:c r="H150"/>
      <x:c r="I150"/>
      <x:c r="J150"/>
    </x:row>
    <x:row r="151">
      <x:c r="A151" s="54"/>
      <x:c r="B151"/>
      <x:c r="C151" s="56"/>
      <x:c r="D151" s="56"/>
      <x:c r="E151" s="56" t="str">
        <x:f>IF(A151="","",E150+C151-D151)</x:f>
      </x:c>
      <x:c r="F151"/>
      <x:c r="G151" s="56" t="str">
        <x:f>IF(A151="","",IF(F151="Oui",0,C151-D151))</x:f>
      </x:c>
      <x:c r="H151"/>
      <x:c r="I151"/>
      <x:c r="J151"/>
    </x:row>
    <x:row r="152">
      <x:c r="A152" s="54"/>
      <x:c r="B152"/>
      <x:c r="C152" s="56"/>
      <x:c r="D152" s="56"/>
      <x:c r="E152" s="56" t="str">
        <x:f>IF(A152="","",E151+C152-D152)</x:f>
      </x:c>
      <x:c r="F152"/>
      <x:c r="G152" s="56" t="str">
        <x:f>IF(A152="","",IF(F152="Oui",0,C152-D152))</x:f>
      </x:c>
      <x:c r="H152"/>
      <x:c r="I152"/>
      <x:c r="J152"/>
    </x:row>
    <x:row r="153">
      <x:c r="A153" s="54"/>
      <x:c r="B153"/>
      <x:c r="C153" s="56"/>
      <x:c r="D153" s="56"/>
      <x:c r="E153" s="56" t="str">
        <x:f>IF(A153="","",E152+C153-D153)</x:f>
      </x:c>
      <x:c r="F153"/>
      <x:c r="G153" s="56" t="str">
        <x:f>IF(A153="","",IF(F153="Oui",0,C153-D153))</x:f>
      </x:c>
      <x:c r="H153"/>
      <x:c r="I153"/>
      <x:c r="J153"/>
    </x:row>
    <x:row r="154">
      <x:c r="A154" s="54"/>
      <x:c r="B154"/>
      <x:c r="C154" s="56"/>
      <x:c r="D154" s="56"/>
      <x:c r="E154" s="56" t="str">
        <x:f>IF(A154="","",E153+C154-D154)</x:f>
      </x:c>
      <x:c r="F154"/>
      <x:c r="G154" s="56" t="str">
        <x:f>IF(A154="","",IF(F154="Oui",0,C154-D154))</x:f>
      </x:c>
      <x:c r="H154"/>
      <x:c r="I154"/>
      <x:c r="J154"/>
    </x:row>
    <x:row r="155">
      <x:c r="A155" s="54"/>
      <x:c r="B155"/>
      <x:c r="C155" s="56"/>
      <x:c r="D155" s="56"/>
      <x:c r="E155" s="56" t="str">
        <x:f>IF(A155="","",E154+C155-D155)</x:f>
      </x:c>
      <x:c r="F155"/>
      <x:c r="G155" s="56" t="str">
        <x:f>IF(A155="","",IF(F155="Oui",0,C155-D155))</x:f>
      </x:c>
      <x:c r="H155"/>
      <x:c r="I155"/>
      <x:c r="J155"/>
    </x:row>
    <x:row r="156">
      <x:c r="A156" s="54"/>
      <x:c r="B156"/>
      <x:c r="C156" s="56"/>
      <x:c r="D156" s="56"/>
      <x:c r="E156" s="56" t="str">
        <x:f>IF(A156="","",E155+C156-D156)</x:f>
      </x:c>
      <x:c r="F156"/>
      <x:c r="G156" s="56" t="str">
        <x:f>IF(A156="","",IF(F156="Oui",0,C156-D156))</x:f>
      </x:c>
      <x:c r="H156"/>
      <x:c r="I156"/>
      <x:c r="J156"/>
    </x:row>
    <x:row r="157">
      <x:c r="A157" s="54"/>
      <x:c r="B157"/>
      <x:c r="C157" s="56"/>
      <x:c r="D157" s="56"/>
      <x:c r="E157" s="56" t="str">
        <x:f>IF(A157="","",E156+C157-D157)</x:f>
      </x:c>
      <x:c r="F157"/>
      <x:c r="G157" s="56" t="str">
        <x:f>IF(A157="","",IF(F157="Oui",0,C157-D157))</x:f>
      </x:c>
      <x:c r="H157"/>
      <x:c r="I157"/>
      <x:c r="J157"/>
    </x:row>
    <x:row r="158">
      <x:c r="A158" s="54"/>
      <x:c r="B158"/>
      <x:c r="C158" s="56"/>
      <x:c r="D158" s="56"/>
      <x:c r="E158" s="56" t="str">
        <x:f>IF(A158="","",E157+C158-D158)</x:f>
      </x:c>
      <x:c r="F158"/>
      <x:c r="G158" s="56" t="str">
        <x:f>IF(A158="","",IF(F158="Oui",0,C158-D158))</x:f>
      </x:c>
      <x:c r="H158"/>
      <x:c r="I158"/>
      <x:c r="J158"/>
    </x:row>
    <x:row r="159">
      <x:c r="A159" s="54"/>
      <x:c r="B159"/>
      <x:c r="C159" s="56"/>
      <x:c r="D159" s="56"/>
      <x:c r="E159" s="56" t="str">
        <x:f>IF(A159="","",E158+C159-D159)</x:f>
      </x:c>
      <x:c r="F159"/>
      <x:c r="G159" s="56" t="str">
        <x:f>IF(A159="","",IF(F159="Oui",0,C159-D159))</x:f>
      </x:c>
      <x:c r="H159"/>
      <x:c r="I159"/>
      <x:c r="J159"/>
    </x:row>
    <x:row r="160">
      <x:c r="A160" s="54"/>
      <x:c r="B160"/>
      <x:c r="C160" s="56"/>
      <x:c r="D160" s="56"/>
      <x:c r="E160" s="56" t="str">
        <x:f>IF(A160="","",E159+C160-D160)</x:f>
      </x:c>
      <x:c r="F160"/>
      <x:c r="G160" s="56" t="str">
        <x:f>IF(A160="","",IF(F160="Oui",0,C160-D160))</x:f>
      </x:c>
      <x:c r="H160"/>
      <x:c r="I160"/>
      <x:c r="J160"/>
    </x:row>
    <x:row r="161">
      <x:c r="A161" s="54"/>
      <x:c r="B161"/>
      <x:c r="C161" s="56"/>
      <x:c r="D161" s="56"/>
      <x:c r="E161" s="56" t="str">
        <x:f>IF(A161="","",E160+C161-D161)</x:f>
      </x:c>
      <x:c r="F161"/>
      <x:c r="G161" s="56" t="str">
        <x:f>IF(A161="","",IF(F161="Oui",0,C161-D161))</x:f>
      </x:c>
      <x:c r="H161"/>
      <x:c r="I161"/>
      <x:c r="J161"/>
    </x:row>
    <x:row r="162">
      <x:c r="A162" s="54"/>
      <x:c r="B162"/>
      <x:c r="C162" s="56"/>
      <x:c r="D162" s="56"/>
      <x:c r="E162" s="56" t="str">
        <x:f>IF(A162="","",E161+C162-D162)</x:f>
      </x:c>
      <x:c r="F162"/>
      <x:c r="G162" s="56" t="str">
        <x:f>IF(A162="","",IF(F162="Oui",0,C162-D162))</x:f>
      </x:c>
      <x:c r="H162"/>
      <x:c r="I162"/>
      <x:c r="J162"/>
    </x:row>
    <x:row r="163">
      <x:c r="A163" s="54"/>
      <x:c r="B163"/>
      <x:c r="C163" s="56"/>
      <x:c r="D163" s="56"/>
      <x:c r="E163" s="56" t="str">
        <x:f>IF(A163="","",E162+C163-D163)</x:f>
      </x:c>
      <x:c r="F163"/>
      <x:c r="G163" s="56" t="str">
        <x:f>IF(A163="","",IF(F163="Oui",0,C163-D163))</x:f>
      </x:c>
      <x:c r="H163"/>
      <x:c r="I163"/>
      <x:c r="J163"/>
    </x:row>
    <x:row r="164">
      <x:c r="A164" s="54"/>
      <x:c r="B164"/>
      <x:c r="C164" s="56"/>
      <x:c r="D164" s="56"/>
      <x:c r="E164" s="56" t="str">
        <x:f>IF(A164="","",E163+C164-D164)</x:f>
      </x:c>
      <x:c r="F164"/>
      <x:c r="G164" s="56" t="str">
        <x:f>IF(A164="","",IF(F164="Oui",0,C164-D164))</x:f>
      </x:c>
      <x:c r="H164"/>
      <x:c r="I164"/>
      <x:c r="J164"/>
    </x:row>
    <x:row r="165">
      <x:c r="A165" s="54"/>
      <x:c r="B165"/>
      <x:c r="C165" s="56"/>
      <x:c r="D165" s="56"/>
      <x:c r="E165" s="56" t="str">
        <x:f>IF(A165="","",E164+C165-D165)</x:f>
      </x:c>
      <x:c r="F165"/>
      <x:c r="G165" s="56" t="str">
        <x:f>IF(A165="","",IF(F165="Oui",0,C165-D165))</x:f>
      </x:c>
      <x:c r="H165"/>
      <x:c r="I165"/>
      <x:c r="J165"/>
    </x:row>
    <x:row r="166">
      <x:c r="A166" s="54"/>
      <x:c r="B166"/>
      <x:c r="C166" s="56"/>
      <x:c r="D166" s="56"/>
      <x:c r="E166" s="56" t="str">
        <x:f>IF(A166="","",E165+C166-D166)</x:f>
      </x:c>
      <x:c r="F166"/>
      <x:c r="G166" s="56" t="str">
        <x:f>IF(A166="","",IF(F166="Oui",0,C166-D166))</x:f>
      </x:c>
      <x:c r="H166"/>
      <x:c r="I166"/>
      <x:c r="J166"/>
    </x:row>
    <x:row r="167">
      <x:c r="A167" s="54"/>
      <x:c r="B167"/>
      <x:c r="C167" s="56"/>
      <x:c r="D167" s="56"/>
      <x:c r="E167" s="56" t="str">
        <x:f>IF(A167="","",E166+C167-D167)</x:f>
      </x:c>
      <x:c r="F167"/>
      <x:c r="G167" s="56" t="str">
        <x:f>IF(A167="","",IF(F167="Oui",0,C167-D167))</x:f>
      </x:c>
      <x:c r="H167"/>
      <x:c r="I167"/>
      <x:c r="J167"/>
    </x:row>
    <x:row r="168">
      <x:c r="A168" s="54"/>
      <x:c r="B168"/>
      <x:c r="C168" s="56"/>
      <x:c r="D168" s="56"/>
      <x:c r="E168" s="56" t="str">
        <x:f>IF(A168="","",E167+C168-D168)</x:f>
      </x:c>
      <x:c r="F168"/>
      <x:c r="G168" s="56" t="str">
        <x:f>IF(A168="","",IF(F168="Oui",0,C168-D168))</x:f>
      </x:c>
      <x:c r="H168"/>
      <x:c r="I168"/>
      <x:c r="J168"/>
    </x:row>
    <x:row r="169">
      <x:c r="A169" s="54"/>
      <x:c r="B169"/>
      <x:c r="C169" s="56"/>
      <x:c r="D169" s="56"/>
      <x:c r="E169" s="56" t="str">
        <x:f>IF(A169="","",E168+C169-D169)</x:f>
      </x:c>
      <x:c r="F169"/>
      <x:c r="G169" s="56" t="str">
        <x:f>IF(A169="","",IF(F169="Oui",0,C169-D169))</x:f>
      </x:c>
      <x:c r="H169"/>
      <x:c r="I169"/>
      <x:c r="J169"/>
    </x:row>
    <x:row r="170">
      <x:c r="A170" s="54"/>
      <x:c r="B170"/>
      <x:c r="C170" s="56"/>
      <x:c r="D170" s="56"/>
      <x:c r="E170" s="56" t="str">
        <x:f>IF(A170="","",E169+C170-D170)</x:f>
      </x:c>
      <x:c r="F170"/>
      <x:c r="G170" s="56" t="str">
        <x:f>IF(A170="","",IF(F170="Oui",0,C170-D170))</x:f>
      </x:c>
      <x:c r="H170"/>
      <x:c r="I170"/>
      <x:c r="J170"/>
    </x:row>
    <x:row r="171">
      <x:c r="A171" s="54"/>
      <x:c r="B171"/>
      <x:c r="C171" s="56"/>
      <x:c r="D171" s="56"/>
      <x:c r="E171" s="56" t="str">
        <x:f>IF(A171="","",E170+C171-D171)</x:f>
      </x:c>
      <x:c r="F171"/>
      <x:c r="G171" s="56" t="str">
        <x:f>IF(A171="","",IF(F171="Oui",0,C171-D171))</x:f>
      </x:c>
      <x:c r="H171"/>
      <x:c r="I171"/>
      <x:c r="J171"/>
    </x:row>
    <x:row r="172">
      <x:c r="A172" s="54"/>
      <x:c r="B172"/>
      <x:c r="C172" s="56"/>
      <x:c r="D172" s="56"/>
      <x:c r="E172" s="56" t="str">
        <x:f>IF(A172="","",E171+C172-D172)</x:f>
      </x:c>
      <x:c r="F172"/>
      <x:c r="G172" s="56" t="str">
        <x:f>IF(A172="","",IF(F172="Oui",0,C172-D172))</x:f>
      </x:c>
      <x:c r="H172"/>
      <x:c r="I172"/>
      <x:c r="J172"/>
    </x:row>
    <x:row r="173">
      <x:c r="A173" s="54"/>
      <x:c r="B173"/>
      <x:c r="C173" s="56"/>
      <x:c r="D173" s="56"/>
      <x:c r="E173" s="56" t="str">
        <x:f>IF(A173="","",E172+C173-D173)</x:f>
      </x:c>
      <x:c r="F173"/>
      <x:c r="G173" s="56" t="str">
        <x:f>IF(A173="","",IF(F173="Oui",0,C173-D173))</x:f>
      </x:c>
      <x:c r="H173"/>
      <x:c r="I173"/>
      <x:c r="J173"/>
    </x:row>
    <x:row r="174">
      <x:c r="A174" s="54"/>
      <x:c r="B174"/>
      <x:c r="C174" s="56"/>
      <x:c r="D174" s="56"/>
      <x:c r="E174" s="56" t="str">
        <x:f>IF(A174="","",E173+C174-D174)</x:f>
      </x:c>
      <x:c r="F174"/>
      <x:c r="G174" s="56" t="str">
        <x:f>IF(A174="","",IF(F174="Oui",0,C174-D174))</x:f>
      </x:c>
      <x:c r="H174"/>
      <x:c r="I174"/>
      <x:c r="J174"/>
    </x:row>
    <x:row r="175">
      <x:c r="A175" s="54"/>
      <x:c r="B175"/>
      <x:c r="C175" s="56"/>
      <x:c r="D175" s="56"/>
      <x:c r="E175" s="56" t="str">
        <x:f>IF(A175="","",E174+C175-D175)</x:f>
      </x:c>
      <x:c r="F175"/>
      <x:c r="G175" s="56" t="str">
        <x:f>IF(A175="","",IF(F175="Oui",0,C175-D175))</x:f>
      </x:c>
      <x:c r="H175"/>
      <x:c r="I175"/>
      <x:c r="J175"/>
    </x:row>
    <x:row r="176">
      <x:c r="A176" s="54"/>
      <x:c r="B176"/>
      <x:c r="C176" s="56"/>
      <x:c r="D176" s="56"/>
      <x:c r="E176" s="56" t="str">
        <x:f>IF(A176="","",E175+C176-D176)</x:f>
      </x:c>
      <x:c r="F176"/>
      <x:c r="G176" s="56" t="str">
        <x:f>IF(A176="","",IF(F176="Oui",0,C176-D176))</x:f>
      </x:c>
      <x:c r="H176"/>
      <x:c r="I176"/>
      <x:c r="J176"/>
    </x:row>
    <x:row r="177">
      <x:c r="A177" s="54"/>
      <x:c r="B177"/>
      <x:c r="C177" s="56"/>
      <x:c r="D177" s="56"/>
      <x:c r="E177" s="56" t="str">
        <x:f>IF(A177="","",E176+C177-D177)</x:f>
      </x:c>
      <x:c r="F177"/>
      <x:c r="G177" s="56" t="str">
        <x:f>IF(A177="","",IF(F177="Oui",0,C177-D177))</x:f>
      </x:c>
      <x:c r="H177"/>
      <x:c r="I177"/>
      <x:c r="J177"/>
    </x:row>
    <x:row r="178">
      <x:c r="A178" s="54"/>
      <x:c r="B178"/>
      <x:c r="C178" s="56"/>
      <x:c r="D178" s="56"/>
      <x:c r="E178" s="56" t="str">
        <x:f>IF(A178="","",E177+C178-D178)</x:f>
      </x:c>
      <x:c r="F178"/>
      <x:c r="G178" s="56" t="str">
        <x:f>IF(A178="","",IF(F178="Oui",0,C178-D178))</x:f>
      </x:c>
      <x:c r="H178"/>
      <x:c r="I178"/>
      <x:c r="J178"/>
    </x:row>
    <x:row r="179">
      <x:c r="A179" s="54"/>
      <x:c r="B179"/>
      <x:c r="C179" s="56"/>
      <x:c r="D179" s="56"/>
      <x:c r="E179" s="56" t="str">
        <x:f>IF(A179="","",E178+C179-D179)</x:f>
      </x:c>
      <x:c r="F179"/>
      <x:c r="G179" s="56" t="str">
        <x:f>IF(A179="","",IF(F179="Oui",0,C179-D179))</x:f>
      </x:c>
      <x:c r="H179"/>
      <x:c r="I179"/>
      <x:c r="J179"/>
    </x:row>
    <x:row r="180">
      <x:c r="A180" s="54"/>
      <x:c r="B180"/>
      <x:c r="C180" s="56"/>
      <x:c r="D180" s="56"/>
      <x:c r="E180" s="56" t="str">
        <x:f>IF(A180="","",E179+C180-D180)</x:f>
      </x:c>
      <x:c r="F180"/>
      <x:c r="G180" s="56" t="str">
        <x:f>IF(A180="","",IF(F180="Oui",0,C180-D180))</x:f>
      </x:c>
      <x:c r="H180"/>
      <x:c r="I180"/>
      <x:c r="J180"/>
    </x:row>
    <x:row r="181">
      <x:c r="A181" s="54"/>
      <x:c r="B181"/>
      <x:c r="C181" s="56"/>
      <x:c r="D181" s="56"/>
      <x:c r="E181" s="56" t="str">
        <x:f>IF(A181="","",E180+C181-D181)</x:f>
      </x:c>
      <x:c r="F181"/>
      <x:c r="G181" s="56" t="str">
        <x:f>IF(A181="","",IF(F181="Oui",0,C181-D181))</x:f>
      </x:c>
      <x:c r="H181"/>
      <x:c r="I181"/>
      <x:c r="J181"/>
    </x:row>
    <x:row r="182">
      <x:c r="A182" s="54"/>
      <x:c r="B182"/>
      <x:c r="C182" s="56"/>
      <x:c r="D182" s="56"/>
      <x:c r="E182" s="56" t="str">
        <x:f>IF(A182="","",E181+C182-D182)</x:f>
      </x:c>
      <x:c r="F182"/>
      <x:c r="G182" s="56" t="str">
        <x:f>IF(A182="","",IF(F182="Oui",0,C182-D182))</x:f>
      </x:c>
      <x:c r="H182"/>
      <x:c r="I182"/>
      <x:c r="J182"/>
    </x:row>
    <x:row r="183">
      <x:c r="A183" s="54"/>
      <x:c r="B183"/>
      <x:c r="C183" s="56"/>
      <x:c r="D183" s="56"/>
      <x:c r="E183" s="56" t="str">
        <x:f>IF(A183="","",E182+C183-D183)</x:f>
      </x:c>
      <x:c r="F183"/>
      <x:c r="G183" s="56" t="str">
        <x:f>IF(A183="","",IF(F183="Oui",0,C183-D183))</x:f>
      </x:c>
      <x:c r="H183"/>
      <x:c r="I183"/>
      <x:c r="J183"/>
    </x:row>
    <x:row r="184">
      <x:c r="A184" s="54"/>
      <x:c r="B184"/>
      <x:c r="C184" s="56"/>
      <x:c r="D184" s="56"/>
      <x:c r="E184" s="56" t="str">
        <x:f>IF(A184="","",E183+C184-D184)</x:f>
      </x:c>
      <x:c r="F184"/>
      <x:c r="G184" s="56" t="str">
        <x:f>IF(A184="","",IF(F184="Oui",0,C184-D184))</x:f>
      </x:c>
      <x:c r="H184"/>
      <x:c r="I184"/>
      <x:c r="J184"/>
    </x:row>
    <x:row r="185">
      <x:c r="A185" s="54"/>
      <x:c r="B185"/>
      <x:c r="C185" s="56"/>
      <x:c r="D185" s="56"/>
      <x:c r="E185" s="56" t="str">
        <x:f>IF(A185="","",E184+C185-D185)</x:f>
      </x:c>
      <x:c r="F185"/>
      <x:c r="G185" s="56" t="str">
        <x:f>IF(A185="","",IF(F185="Oui",0,C185-D185))</x:f>
      </x:c>
      <x:c r="H185"/>
      <x:c r="I185"/>
      <x:c r="J185"/>
    </x:row>
    <x:row r="186">
      <x:c r="A186" s="54"/>
      <x:c r="B186"/>
      <x:c r="C186" s="56"/>
      <x:c r="D186" s="56"/>
      <x:c r="E186" s="56" t="str">
        <x:f>IF(A186="","",E185+C186-D186)</x:f>
      </x:c>
      <x:c r="F186"/>
      <x:c r="G186" s="56" t="str">
        <x:f>IF(A186="","",IF(F186="Oui",0,C186-D186))</x:f>
      </x:c>
      <x:c r="H186"/>
      <x:c r="I186"/>
      <x:c r="J186"/>
    </x:row>
    <x:row r="187">
      <x:c r="A187" s="54"/>
      <x:c r="B187"/>
      <x:c r="C187" s="56"/>
      <x:c r="D187" s="56"/>
      <x:c r="E187" s="56" t="str">
        <x:f>IF(A187="","",E186+C187-D187)</x:f>
      </x:c>
      <x:c r="F187"/>
      <x:c r="G187" s="56" t="str">
        <x:f>IF(A187="","",IF(F187="Oui",0,C187-D187))</x:f>
      </x:c>
      <x:c r="H187"/>
      <x:c r="I187"/>
      <x:c r="J187"/>
    </x:row>
    <x:row r="188">
      <x:c r="A188" s="54"/>
      <x:c r="B188"/>
      <x:c r="C188" s="56"/>
      <x:c r="D188" s="56"/>
      <x:c r="E188" s="56" t="str">
        <x:f>IF(A188="","",E187+C188-D188)</x:f>
      </x:c>
      <x:c r="F188"/>
      <x:c r="G188" s="56" t="str">
        <x:f>IF(A188="","",IF(F188="Oui",0,C188-D188))</x:f>
      </x:c>
      <x:c r="H188"/>
      <x:c r="I188"/>
      <x:c r="J188"/>
    </x:row>
    <x:row r="189">
      <x:c r="A189" s="54"/>
      <x:c r="B189"/>
      <x:c r="C189" s="56"/>
      <x:c r="D189" s="56"/>
      <x:c r="E189" s="56" t="str">
        <x:f>IF(A189="","",E188+C189-D189)</x:f>
      </x:c>
      <x:c r="F189"/>
      <x:c r="G189" s="56" t="str">
        <x:f>IF(A189="","",IF(F189="Oui",0,C189-D189))</x:f>
      </x:c>
      <x:c r="H189"/>
      <x:c r="I189"/>
      <x:c r="J189"/>
    </x:row>
    <x:row r="190">
      <x:c r="A190" s="54"/>
      <x:c r="B190"/>
      <x:c r="C190" s="56"/>
      <x:c r="D190" s="56"/>
      <x:c r="E190" s="56" t="str">
        <x:f>IF(A190="","",E189+C190-D190)</x:f>
      </x:c>
      <x:c r="F190"/>
      <x:c r="G190" s="56" t="str">
        <x:f>IF(A190="","",IF(F190="Oui",0,C190-D190))</x:f>
      </x:c>
      <x:c r="H190"/>
      <x:c r="I190"/>
      <x:c r="J190"/>
    </x:row>
    <x:row r="191">
      <x:c r="A191" s="54"/>
      <x:c r="B191"/>
      <x:c r="C191" s="56"/>
      <x:c r="D191" s="56"/>
      <x:c r="E191" s="56" t="str">
        <x:f>IF(A191="","",E190+C191-D191)</x:f>
      </x:c>
      <x:c r="F191"/>
      <x:c r="G191" s="56" t="str">
        <x:f>IF(A191="","",IF(F191="Oui",0,C191-D191))</x:f>
      </x:c>
      <x:c r="H191"/>
      <x:c r="I191"/>
      <x:c r="J191"/>
    </x:row>
    <x:row r="192">
      <x:c r="A192" s="54"/>
      <x:c r="B192"/>
      <x:c r="C192" s="56"/>
      <x:c r="D192" s="56"/>
      <x:c r="E192" s="56" t="str">
        <x:f>IF(A192="","",E191+C192-D192)</x:f>
      </x:c>
      <x:c r="F192"/>
      <x:c r="G192" s="56" t="str">
        <x:f>IF(A192="","",IF(F192="Oui",0,C192-D192))</x:f>
      </x:c>
      <x:c r="H192"/>
      <x:c r="I192"/>
      <x:c r="J192"/>
    </x:row>
    <x:row r="193">
      <x:c r="A193" s="54"/>
      <x:c r="B193"/>
      <x:c r="C193" s="56"/>
      <x:c r="D193" s="56"/>
      <x:c r="E193" s="56" t="str">
        <x:f>IF(A193="","",E192+C193-D193)</x:f>
      </x:c>
      <x:c r="F193"/>
      <x:c r="G193" s="56" t="str">
        <x:f>IF(A193="","",IF(F193="Oui",0,C193-D193))</x:f>
      </x:c>
      <x:c r="H193"/>
      <x:c r="I193"/>
      <x:c r="J193"/>
    </x:row>
    <x:row r="194">
      <x:c r="A194" s="54"/>
      <x:c r="B194"/>
      <x:c r="C194" s="56"/>
      <x:c r="D194" s="56"/>
      <x:c r="E194" s="56" t="str">
        <x:f>IF(A194="","",E193+C194-D194)</x:f>
      </x:c>
      <x:c r="F194"/>
      <x:c r="G194" s="56" t="str">
        <x:f>IF(A194="","",IF(F194="Oui",0,C194-D194))</x:f>
      </x:c>
      <x:c r="H194"/>
      <x:c r="I194"/>
      <x:c r="J194"/>
    </x:row>
    <x:row r="195">
      <x:c r="A195" s="54"/>
      <x:c r="B195"/>
      <x:c r="C195" s="56"/>
      <x:c r="D195" s="56"/>
      <x:c r="E195" s="56" t="str">
        <x:f>IF(A195="","",E194+C195-D195)</x:f>
      </x:c>
      <x:c r="F195"/>
      <x:c r="G195" s="56" t="str">
        <x:f>IF(A195="","",IF(F195="Oui",0,C195-D195))</x:f>
      </x:c>
      <x:c r="H195"/>
      <x:c r="I195"/>
      <x:c r="J195"/>
    </x:row>
    <x:row r="196">
      <x:c r="A196" s="54"/>
      <x:c r="B196"/>
      <x:c r="C196" s="56"/>
      <x:c r="D196" s="56"/>
      <x:c r="E196" s="56" t="str">
        <x:f>IF(A196="","",E195+C196-D196)</x:f>
      </x:c>
      <x:c r="F196"/>
      <x:c r="G196" s="56" t="str">
        <x:f>IF(A196="","",IF(F196="Oui",0,C196-D196))</x:f>
      </x:c>
      <x:c r="H196"/>
      <x:c r="I196"/>
      <x:c r="J196"/>
    </x:row>
    <x:row r="197">
      <x:c r="A197" s="54"/>
      <x:c r="B197"/>
      <x:c r="C197" s="56"/>
      <x:c r="D197" s="56"/>
      <x:c r="E197" s="56" t="str">
        <x:f>IF(A197="","",E196+C197-D197)</x:f>
      </x:c>
      <x:c r="F197"/>
      <x:c r="G197" s="56" t="str">
        <x:f>IF(A197="","",IF(F197="Oui",0,C197-D197))</x:f>
      </x:c>
      <x:c r="H197"/>
      <x:c r="I197"/>
      <x:c r="J197"/>
    </x:row>
    <x:row r="198">
      <x:c r="A198" s="54"/>
      <x:c r="B198"/>
      <x:c r="C198" s="56"/>
      <x:c r="D198" s="56"/>
      <x:c r="E198" s="56" t="str">
        <x:f>IF(A198="","",E197+C198-D198)</x:f>
      </x:c>
      <x:c r="F198"/>
      <x:c r="G198" s="56" t="str">
        <x:f>IF(A198="","",IF(F198="Oui",0,C198-D198))</x:f>
      </x:c>
      <x:c r="H198"/>
      <x:c r="I198"/>
      <x:c r="J198"/>
    </x:row>
    <x:row r="199">
      <x:c r="A199" s="54"/>
      <x:c r="B199"/>
      <x:c r="C199" s="56"/>
      <x:c r="D199" s="56"/>
      <x:c r="E199" s="56" t="str">
        <x:f>IF(A199="","",E198+C199-D199)</x:f>
      </x:c>
      <x:c r="F199"/>
      <x:c r="G199" s="56" t="str">
        <x:f>IF(A199="","",IF(F199="Oui",0,C199-D199))</x:f>
      </x:c>
      <x:c r="H199"/>
      <x:c r="I199"/>
      <x:c r="J199"/>
    </x:row>
    <x:row r="200">
      <x:c r="A200" s="54"/>
      <x:c r="B200"/>
      <x:c r="C200" s="56"/>
      <x:c r="D200" s="56"/>
      <x:c r="E200" s="56" t="str">
        <x:f>IF(A200="","",E199+C200-D200)</x:f>
      </x:c>
      <x:c r="F200"/>
      <x:c r="G200" s="56" t="str">
        <x:f>IF(A200="","",IF(F200="Oui",0,C200-D200))</x:f>
      </x:c>
      <x:c r="H200"/>
      <x:c r="I200"/>
      <x:c r="J200"/>
    </x:row>
    <x:row r="201">
      <x:c r="A201" s="54"/>
      <x:c r="B201"/>
      <x:c r="C201" s="56"/>
      <x:c r="D201" s="56"/>
      <x:c r="E201" s="56" t="str">
        <x:f>IF(A201="","",E200+C201-D201)</x:f>
      </x:c>
      <x:c r="F201"/>
      <x:c r="G201" s="56" t="str">
        <x:f>IF(A201="","",IF(F201="Oui",0,C201-D201))</x:f>
      </x:c>
      <x:c r="H201"/>
      <x:c r="I201"/>
      <x:c r="J201"/>
    </x:row>
    <x:row r="202">
      <x:c r="A202" s="54"/>
      <x:c r="B202"/>
      <x:c r="C202" s="56"/>
      <x:c r="D202" s="56"/>
      <x:c r="E202" s="56" t="str">
        <x:f>IF(A202="","",E201+C202-D202)</x:f>
      </x:c>
      <x:c r="F202"/>
      <x:c r="G202" s="56" t="str">
        <x:f>IF(A202="","",IF(F202="Oui",0,C202-D202))</x:f>
      </x:c>
      <x:c r="H202"/>
      <x:c r="I202"/>
      <x:c r="J202"/>
    </x:row>
    <x:row r="203">
      <x:c r="A203" s="54"/>
      <x:c r="B203"/>
      <x:c r="C203" s="56"/>
      <x:c r="D203" s="56"/>
      <x:c r="E203" s="56" t="str">
        <x:f>IF(A203="","",E202+C203-D203)</x:f>
      </x:c>
      <x:c r="F203"/>
      <x:c r="G203" s="56" t="str">
        <x:f>IF(A203="","",IF(F203="Oui",0,C203-D203))</x:f>
      </x:c>
      <x:c r="H203"/>
      <x:c r="I203"/>
      <x:c r="J203"/>
    </x:row>
  </x:sheetData>
  <x:mergeCells>
    <x:mergeCell ref="A1:J1"/>
  </x:mergeCells>
  <x:conditionalFormatting sqref="F4:F203">
    <x:cfRule type="expression" dxfId="5" priority="1">
      <x:formula>F4="Non"</x:formula>
    </x:cfRule>
  </x:conditionalFormatting>
  <x:dataValidations count="1">
    <x:dataValidation type="list" sqref="F4:F203">
      <x:formula1>"Oui,Non"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6" hidden="0" customWidth="1"/>
    <x:col min="3" max="3" width="16" hidden="0" customWidth="1"/>
    <x:col min="4" max="4" width="16" hidden="0" customWidth="1"/>
    <x:col min="5" max="5" width="12" hidden="0" customWidth="1"/>
    <x:col min="6" max="6" width="18" hidden="0" customWidth="1"/>
    <x:col min="7" max="7" width="34" hidden="0" customWidth="1"/>
    <x:col min="8" max="8" width="40" hidden="0" customWidth="1"/>
  </x:cols>
  <x:sheetData>
    <x:row r="1" ht="28" customHeight="1">
      <x:c r="A1" s="163" t="str">
        <x:v>TVA &amp; SEUILS — ALERTES DE DÉPASSEMENT</x:v>
      </x:c>
      <x:c r="B1" s="163"/>
      <x:c r="C1" s="163"/>
      <x:c r="D1" s="163"/>
      <x:c r="E1" s="163"/>
      <x:c r="F1" s="163"/>
      <x:c r="G1" s="163"/>
      <x:c r="H1" s="163"/>
    </x:row>
    <x:row r="3">
      <x:c r="A3" s="171" t="str">
        <x:v>Indicateur</x:v>
      </x:c>
      <x:c r="B3" s="171" t="str">
        <x:v>Valeur actuelle</x:v>
      </x:c>
      <x:c r="C3" s="171" t="str">
        <x:v>Seuil / référence</x:v>
      </x:c>
      <x:c r="D3" s="171" t="str">
        <x:v>Écart</x:v>
      </x:c>
      <x:c r="E3" s="171" t="str">
        <x:v>% utilisé</x:v>
      </x:c>
      <x:c r="F3" s="171" t="str">
        <x:v>Statut</x:v>
      </x:c>
      <x:c r="G3" s="171" t="str">
        <x:v>Action recommandée</x:v>
      </x:c>
      <x:c r="H3" s="171" t="str">
        <x:v>Source</x:v>
      </x:c>
    </x:row>
    <x:row r="4">
      <x:c r="A4" t="str">
        <x:v>CA services</x:v>
      </x:c>
      <x:c r="B4" s="56" t="n">
        <x:f>'Résumé mensuel'!G17</x:f>
        <x:v>3650</x:v>
      </x:c>
      <x:c r="C4" s="56" t="n">
        <x:f>'Paramètres'!F3</x:f>
        <x:v>77700</x:v>
      </x:c>
      <x:c r="D4" s="56" t="n">
        <x:f>C4-B4</x:f>
        <x:v>74050</x:v>
      </x:c>
      <x:c r="E4" s="176" t="n">
        <x:f>B4/C4</x:f>
        <x:v>0.046975546975546977</x:v>
      </x:c>
      <x:c r="F4" t="str">
        <x:f>IF(B4&gt;=C4,"DÉPASSÉ",IF(B4&gt;=C4*0.8,"À surveiller","OK"))</x:f>
        <x:v>OK</x:v>
      </x:c>
      <x:c r="G4" t="str">
        <x:v>Surveiller franchise TVA / plafond micro</x:v>
      </x:c>
      <x:c r="H4" t="str">
        <x:v>https://www.entreprendre.service-public.fr/</x:v>
      </x:c>
    </x:row>
    <x:row r="5">
      <x:c r="A5" t="str">
        <x:v>CA ventes</x:v>
      </x:c>
      <x:c r="B5" s="56" t="n">
        <x:f>'Résumé mensuel'!H17</x:f>
        <x:v>1120</x:v>
      </x:c>
      <x:c r="C5" s="56" t="n">
        <x:f>'Paramètres'!F4</x:f>
        <x:v>188700</x:v>
      </x:c>
      <x:c r="D5" s="56" t="n">
        <x:f>C5-B5</x:f>
        <x:v>187580</x:v>
      </x:c>
      <x:c r="E5" s="176" t="n">
        <x:f>B5/C5</x:f>
        <x:v>0.0059353471118177</x:v>
      </x:c>
      <x:c r="F5" t="str">
        <x:f>IF(B5&gt;=C5,"DÉPASSÉ",IF(B5&gt;=C5*0.8,"À surveiller","OK"))</x:f>
        <x:v>OK</x:v>
      </x:c>
      <x:c r="G5" t="str">
        <x:v>Surveiller plafond micro</x:v>
      </x:c>
      <x:c r="H5" t="str">
        <x:v>https://www.entreprendre.service-public.fr/</x:v>
      </x:c>
    </x:row>
    <x:row r="6">
      <x:c r="A6" t="str">
        <x:v>TVA services</x:v>
      </x:c>
      <x:c r="B6" s="56" t="n">
        <x:f>'Résumé mensuel'!G17</x:f>
        <x:v>3650</x:v>
      </x:c>
      <x:c r="C6" s="56" t="n">
        <x:f>'Paramètres'!F5</x:f>
        <x:v>36800</x:v>
      </x:c>
      <x:c r="D6" s="56" t="n">
        <x:f>C6-B6</x:f>
        <x:v>33150</x:v>
      </x:c>
      <x:c r="E6" s="176" t="n">
        <x:f>B6/C6</x:f>
        <x:v>0.09918478260869565</x:v>
      </x:c>
      <x:c r="F6" t="str">
        <x:f>IF(B6&gt;=C6,"TVA à vérifier",IF(B6&gt;=C6*0.8,"À surveiller","OK"))</x:f>
        <x:v>OK</x:v>
      </x:c>
      <x:c r="G6" t="str">
        <x:v>Anticiper facturation avec TVA</x:v>
      </x:c>
      <x:c r="H6" t="str">
        <x:v>https://www.entreprendre.service-public.fr/</x:v>
      </x:c>
    </x:row>
    <x:row r="7">
      <x:c r="A7" t="str">
        <x:v>TVA ventes</x:v>
      </x:c>
      <x:c r="B7" s="56" t="n">
        <x:f>'Résumé mensuel'!H17</x:f>
        <x:v>1120</x:v>
      </x:c>
      <x:c r="C7" s="56" t="n">
        <x:f>'Paramètres'!F6</x:f>
        <x:v>91900</x:v>
      </x:c>
      <x:c r="D7" s="56" t="n">
        <x:f>C7-B7</x:f>
        <x:v>90780</x:v>
      </x:c>
      <x:c r="E7" s="176" t="n">
        <x:f>B7/C7</x:f>
        <x:v>0.012187159956474429</x:v>
      </x:c>
      <x:c r="F7" t="str">
        <x:f>IF(B7&gt;=C7,"TVA à vérifier",IF(B7&gt;=C7*0.8,"À surveiller","OK"))</x:f>
        <x:v>OK</x:v>
      </x:c>
      <x:c r="G7" t="str">
        <x:v>Anticiper facturation avec TVA</x:v>
      </x:c>
      <x:c r="H7" t="str">
        <x:v>https://www.entreprendre.service-public.fr/</x:v>
      </x:c>
    </x:row>
  </x:sheetData>
  <x:mergeCells>
    <x:mergeCell ref="A1:H1"/>
  </x:mergeCells>
  <x:conditionalFormatting sqref="E4:E7">
    <x:cfRule type="dataBar" priority="1">
      <x:dataBar>
        <x:cfvo type="min"/>
        <x:cfvo type="max"/>
        <x:color rgb="FFA78BFA"/>
      </x:dataBar>
      <x:extLst>
        <x:ext xmlns:x14="http://schemas.microsoft.com/office/spreadsheetml/2009/9/main" uri="{B025F937-C7B1-47D3-B67F-A62EFF666E3E}">
          <x14:id>{ED99A5F5-8940-4F8D-B715-D40100F54E24}</x14:id>
        </x:ext>
      </x:extLst>
    </x:cfRule>
  </x:conditionalFormatting>
  <x:conditionalFormatting sqref="F4:F7">
    <x:cfRule type="expression" dxfId="6" priority="2">
      <x:formula>F4&lt;&gt;"OK"</x:formula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D99A5F5-8940-4F8D-B715-D40100F54E24}">
            <x14:dataBar gradient="1">
              <x14:cfvo type="min"/>
              <x14:cfvo type="max"/>
              <x14:fillColor rgb="FFA78BFA"/>
            </x14:dataBar>
          </x14:cfRule>
          <xm:sqref>E4:E7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12" hidden="0" customWidth="1"/>
    <x:col min="3" max="3" width="18" hidden="0" customWidth="1"/>
    <x:col min="4" max="4" width="18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  <x:col min="9" max="9" width="16" hidden="0" customWidth="1"/>
    <x:col min="10" max="10" width="14" hidden="0" customWidth="1"/>
  </x:cols>
  <x:sheetData>
    <x:row r="1" ht="28" customHeight="1">
      <x:c r="A1" s="181" t="str">
        <x:v>PRÉVISIONNEL — OBJECTIFS, SCÉNARIOS ET ÉCARTS</x:v>
      </x:c>
      <x:c r="B1" s="181"/>
      <x:c r="C1" s="181"/>
      <x:c r="D1" s="181"/>
      <x:c r="E1" s="181"/>
      <x:c r="F1" s="181"/>
      <x:c r="G1" s="181"/>
      <x:c r="H1" s="181"/>
      <x:c r="I1" s="181"/>
      <x:c r="J1" s="181"/>
    </x:row>
    <x:row r="3">
      <x:c r="A3" s="189" t="str">
        <x:v>Mois n°</x:v>
      </x:c>
      <x:c r="B3" s="189" t="str">
        <x:v>Mois</x:v>
      </x:c>
      <x:c r="C3" s="189" t="str">
        <x:v>Objectif CA services</x:v>
      </x:c>
      <x:c r="D3" s="189" t="str">
        <x:v>Objectif CA ventes</x:v>
      </x:c>
      <x:c r="E3" s="189" t="str">
        <x:v>Réel services</x:v>
      </x:c>
      <x:c r="F3" s="189" t="str">
        <x:v>Réel ventes</x:v>
      </x:c>
      <x:c r="G3" s="189" t="str">
        <x:v>Écart services</x:v>
      </x:c>
      <x:c r="H3" s="189" t="str">
        <x:v>Écart ventes</x:v>
      </x:c>
      <x:c r="I3" s="189" t="str">
        <x:v>Objectif charges</x:v>
      </x:c>
      <x:c r="J3" s="189" t="str">
        <x:v>Charges réelles</x:v>
      </x:c>
    </x:row>
    <x:row r="4">
      <x:c r="A4" t="n">
        <x:v>1</x:v>
      </x:c>
      <x:c r="B4" t="str">
        <x:v>janvier</x:v>
      </x:c>
      <x:c r="C4" s="56" t="n">
        <x:v>1500</x:v>
      </x:c>
      <x:c r="D4" s="56" t="n">
        <x:v>500</x:v>
      </x:c>
      <x:c r="E4" s="56" t="n">
        <x:f>'Résumé mensuel'!G4</x:f>
        <x:v>1200</x:v>
      </x:c>
      <x:c r="F4" s="56" t="n">
        <x:f>'Résumé mensuel'!H4</x:f>
        <x:v>340</x:v>
      </x:c>
      <x:c r="G4" s="56" t="n">
        <x:f>E4-C4</x:f>
        <x:v>-300</x:v>
      </x:c>
      <x:c r="H4" s="56" t="n">
        <x:f>F4-D4</x:f>
        <x:v>-160</x:v>
      </x:c>
      <x:c r="I4" s="56" t="n">
        <x:v>250</x:v>
      </x:c>
      <x:c r="J4" s="56" t="n">
        <x:f>'Résumé mensuel'!D4</x:f>
        <x:v>19</x:v>
      </x:c>
    </x:row>
    <x:row r="5">
      <x:c r="A5" t="n">
        <x:v>2</x:v>
      </x:c>
      <x:c r="B5" t="str">
        <x:v>février</x:v>
      </x:c>
      <x:c r="C5" s="56" t="n">
        <x:v>1800</x:v>
      </x:c>
      <x:c r="D5" s="56" t="n">
        <x:v>600</x:v>
      </x:c>
      <x:c r="E5" s="56" t="n">
        <x:f>'Résumé mensuel'!G5</x:f>
        <x:v>1800</x:v>
      </x:c>
      <x:c r="F5" s="56" t="n">
        <x:f>'Résumé mensuel'!H5</x:f>
        <x:v>0</x:v>
      </x:c>
      <x:c r="G5" s="56" t="n">
        <x:f>E5-C5</x:f>
        <x:v>0</x:v>
      </x:c>
      <x:c r="H5" s="56" t="n">
        <x:f>F5-D5</x:f>
        <x:v>-600</x:v>
      </x:c>
      <x:c r="I5" s="56" t="n">
        <x:v>300</x:v>
      </x:c>
      <x:c r="J5" s="56" t="n">
        <x:f>'Résumé mensuel'!D5</x:f>
        <x:v>166</x:v>
      </x:c>
    </x:row>
    <x:row r="6">
      <x:c r="A6" t="n">
        <x:v>3</x:v>
      </x:c>
      <x:c r="B6" t="str">
        <x:v>mars</x:v>
      </x:c>
      <x:c r="C6" s="56" t="n">
        <x:v>1800</x:v>
      </x:c>
      <x:c r="D6" s="56" t="n">
        <x:v>700</x:v>
      </x:c>
      <x:c r="E6" s="56" t="n">
        <x:f>'Résumé mensuel'!G6</x:f>
        <x:v>650</x:v>
      </x:c>
      <x:c r="F6" s="56" t="n">
        <x:f>'Résumé mensuel'!H6</x:f>
        <x:v>780</x:v>
      </x:c>
      <x:c r="G6" s="56" t="n">
        <x:f>E6-C6</x:f>
        <x:v>-1150</x:v>
      </x:c>
      <x:c r="H6" s="56" t="n">
        <x:f>F6-D6</x:f>
        <x:v>80</x:v>
      </x:c>
      <x:c r="I6" s="56" t="n">
        <x:v>300</x:v>
      </x:c>
      <x:c r="J6" s="56" t="n">
        <x:f>'Résumé mensuel'!D6</x:f>
        <x:v>55</x:v>
      </x:c>
    </x:row>
    <x:row r="7">
      <x:c r="A7" t="n">
        <x:v>4</x:v>
      </x:c>
      <x:c r="B7" t="str">
        <x:v>avril</x:v>
      </x:c>
      <x:c r="C7" s="56" t="n">
        <x:v>2000</x:v>
      </x:c>
      <x:c r="D7" s="56" t="n">
        <x:v>700</x:v>
      </x:c>
      <x:c r="E7" s="56" t="n">
        <x:f>'Résumé mensuel'!G7</x:f>
        <x:v>0</x:v>
      </x:c>
      <x:c r="F7" s="56" t="n">
        <x:f>'Résumé mensuel'!H7</x:f>
        <x:v>0</x:v>
      </x:c>
      <x:c r="G7" s="56" t="n">
        <x:f>E7-C7</x:f>
        <x:v>-2000</x:v>
      </x:c>
      <x:c r="H7" s="56" t="n">
        <x:f>F7-D7</x:f>
        <x:v>-700</x:v>
      </x:c>
      <x:c r="I7" s="56" t="n">
        <x:v>350</x:v>
      </x:c>
      <x:c r="J7" s="56" t="n">
        <x:f>'Résumé mensuel'!D7</x:f>
        <x:v>39</x:v>
      </x:c>
    </x:row>
    <x:row r="8">
      <x:c r="A8" t="n">
        <x:v>5</x:v>
      </x:c>
      <x:c r="B8" t="str">
        <x:v>mai</x:v>
      </x:c>
      <x:c r="C8" s="56" t="n">
        <x:v>2200</x:v>
      </x:c>
      <x:c r="D8" s="56" t="n">
        <x:v>800</x:v>
      </x:c>
      <x:c r="E8" s="56" t="n">
        <x:f>'Résumé mensuel'!G8</x:f>
        <x:v>0</x:v>
      </x:c>
      <x:c r="F8" s="56" t="n">
        <x:f>'Résumé mensuel'!H8</x:f>
        <x:v>0</x:v>
      </x:c>
      <x:c r="G8" s="56" t="n">
        <x:f>E8-C8</x:f>
        <x:v>-2200</x:v>
      </x:c>
      <x:c r="H8" s="56" t="n">
        <x:f>F8-D8</x:f>
        <x:v>-800</x:v>
      </x:c>
      <x:c r="I8" s="56" t="n">
        <x:v>350</x:v>
      </x:c>
      <x:c r="J8" s="56" t="n">
        <x:f>'Résumé mensuel'!D8</x:f>
        <x:v>0</x:v>
      </x:c>
    </x:row>
    <x:row r="9">
      <x:c r="A9" t="n">
        <x:v>6</x:v>
      </x:c>
      <x:c r="B9" t="str">
        <x:v>juin</x:v>
      </x:c>
      <x:c r="C9" s="56" t="n">
        <x:v>2300</x:v>
      </x:c>
      <x:c r="D9" s="56" t="n">
        <x:v>800</x:v>
      </x:c>
      <x:c r="E9" s="56" t="n">
        <x:f>'Résumé mensuel'!G9</x:f>
        <x:v>0</x:v>
      </x:c>
      <x:c r="F9" s="56" t="n">
        <x:f>'Résumé mensuel'!H9</x:f>
        <x:v>0</x:v>
      </x:c>
      <x:c r="G9" s="56" t="n">
        <x:f>E9-C9</x:f>
        <x:v>-2300</x:v>
      </x:c>
      <x:c r="H9" s="56" t="n">
        <x:f>F9-D9</x:f>
        <x:v>-800</x:v>
      </x:c>
      <x:c r="I9" s="56" t="n">
        <x:v>400</x:v>
      </x:c>
      <x:c r="J9" s="56" t="n">
        <x:f>'Résumé mensuel'!D9</x:f>
        <x:v>0</x:v>
      </x:c>
    </x:row>
    <x:row r="10">
      <x:c r="A10" t="n">
        <x:v>7</x:v>
      </x:c>
      <x:c r="B10" t="str">
        <x:v>juillet</x:v>
      </x:c>
      <x:c r="C10" s="56" t="n">
        <x:v>1800</x:v>
      </x:c>
      <x:c r="D10" s="56" t="n">
        <x:v>600</x:v>
      </x:c>
      <x:c r="E10" s="56" t="n">
        <x:f>'Résumé mensuel'!G10</x:f>
        <x:v>0</x:v>
      </x:c>
      <x:c r="F10" s="56" t="n">
        <x:f>'Résumé mensuel'!H10</x:f>
        <x:v>0</x:v>
      </x:c>
      <x:c r="G10" s="56" t="n">
        <x:f>E10-C10</x:f>
        <x:v>-1800</x:v>
      </x:c>
      <x:c r="H10" s="56" t="n">
        <x:f>F10-D10</x:f>
        <x:v>-600</x:v>
      </x:c>
      <x:c r="I10" s="56" t="n">
        <x:v>280</x:v>
      </x:c>
      <x:c r="J10" s="56" t="n">
        <x:f>'Résumé mensuel'!D10</x:f>
        <x:v>0</x:v>
      </x:c>
    </x:row>
    <x:row r="11">
      <x:c r="A11" t="n">
        <x:v>8</x:v>
      </x:c>
      <x:c r="B11" t="str">
        <x:v>août</x:v>
      </x:c>
      <x:c r="C11" s="56" t="n">
        <x:v>1600</x:v>
      </x:c>
      <x:c r="D11" s="56" t="n">
        <x:v>500</x:v>
      </x:c>
      <x:c r="E11" s="56" t="n">
        <x:f>'Résumé mensuel'!G11</x:f>
        <x:v>0</x:v>
      </x:c>
      <x:c r="F11" s="56" t="n">
        <x:f>'Résumé mensuel'!H11</x:f>
        <x:v>0</x:v>
      </x:c>
      <x:c r="G11" s="56" t="n">
        <x:f>E11-C11</x:f>
        <x:v>-1600</x:v>
      </x:c>
      <x:c r="H11" s="56" t="n">
        <x:f>F11-D11</x:f>
        <x:v>-500</x:v>
      </x:c>
      <x:c r="I11" s="56" t="n">
        <x:v>250</x:v>
      </x:c>
      <x:c r="J11" s="56" t="n">
        <x:f>'Résumé mensuel'!D11</x:f>
        <x:v>0</x:v>
      </x:c>
    </x:row>
    <x:row r="12">
      <x:c r="A12" t="n">
        <x:v>9</x:v>
      </x:c>
      <x:c r="B12" t="str">
        <x:v>septembre</x:v>
      </x:c>
      <x:c r="C12" s="56" t="n">
        <x:v>2300</x:v>
      </x:c>
      <x:c r="D12" s="56" t="n">
        <x:v>900</x:v>
      </x:c>
      <x:c r="E12" s="56" t="n">
        <x:f>'Résumé mensuel'!G12</x:f>
        <x:v>0</x:v>
      </x:c>
      <x:c r="F12" s="56" t="n">
        <x:f>'Résumé mensuel'!H12</x:f>
        <x:v>0</x:v>
      </x:c>
      <x:c r="G12" s="56" t="n">
        <x:f>E12-C12</x:f>
        <x:v>-2300</x:v>
      </x:c>
      <x:c r="H12" s="56" t="n">
        <x:f>F12-D12</x:f>
        <x:v>-900</x:v>
      </x:c>
      <x:c r="I12" s="56" t="n">
        <x:v>400</x:v>
      </x:c>
      <x:c r="J12" s="56" t="n">
        <x:f>'Résumé mensuel'!D12</x:f>
        <x:v>0</x:v>
      </x:c>
    </x:row>
    <x:row r="13">
      <x:c r="A13" t="n">
        <x:v>10</x:v>
      </x:c>
      <x:c r="B13" t="str">
        <x:v>octobre</x:v>
      </x:c>
      <x:c r="C13" s="56" t="n">
        <x:v>2500</x:v>
      </x:c>
      <x:c r="D13" s="56" t="n">
        <x:v>1000</x:v>
      </x:c>
      <x:c r="E13" s="56" t="n">
        <x:f>'Résumé mensuel'!G13</x:f>
        <x:v>0</x:v>
      </x:c>
      <x:c r="F13" s="56" t="n">
        <x:f>'Résumé mensuel'!H13</x:f>
        <x:v>0</x:v>
      </x:c>
      <x:c r="G13" s="56" t="n">
        <x:f>E13-C13</x:f>
        <x:v>-2500</x:v>
      </x:c>
      <x:c r="H13" s="56" t="n">
        <x:f>F13-D13</x:f>
        <x:v>-1000</x:v>
      </x:c>
      <x:c r="I13" s="56" t="n">
        <x:v>450</x:v>
      </x:c>
      <x:c r="J13" s="56" t="n">
        <x:f>'Résumé mensuel'!D13</x:f>
        <x:v>0</x:v>
      </x:c>
    </x:row>
    <x:row r="14">
      <x:c r="A14" t="n">
        <x:v>11</x:v>
      </x:c>
      <x:c r="B14" t="str">
        <x:v>novembre</x:v>
      </x:c>
      <x:c r="C14" s="56" t="n">
        <x:v>2600</x:v>
      </x:c>
      <x:c r="D14" s="56" t="n">
        <x:v>1000</x:v>
      </x:c>
      <x:c r="E14" s="56" t="n">
        <x:f>'Résumé mensuel'!G14</x:f>
        <x:v>0</x:v>
      </x:c>
      <x:c r="F14" s="56" t="n">
        <x:f>'Résumé mensuel'!H14</x:f>
        <x:v>0</x:v>
      </x:c>
      <x:c r="G14" s="56" t="n">
        <x:f>E14-C14</x:f>
        <x:v>-2600</x:v>
      </x:c>
      <x:c r="H14" s="56" t="n">
        <x:f>F14-D14</x:f>
        <x:v>-1000</x:v>
      </x:c>
      <x:c r="I14" s="56" t="n">
        <x:v>500</x:v>
      </x:c>
      <x:c r="J14" s="56" t="n">
        <x:f>'Résumé mensuel'!D14</x:f>
        <x:v>0</x:v>
      </x:c>
    </x:row>
    <x:row r="15">
      <x:c r="A15" t="n">
        <x:v>12</x:v>
      </x:c>
      <x:c r="B15" t="str">
        <x:v>décembre</x:v>
      </x:c>
      <x:c r="C15" s="56" t="n">
        <x:v>3000</x:v>
      </x:c>
      <x:c r="D15" s="56" t="n">
        <x:v>1200</x:v>
      </x:c>
      <x:c r="E15" s="56" t="n">
        <x:f>'Résumé mensuel'!G15</x:f>
        <x:v>0</x:v>
      </x:c>
      <x:c r="F15" s="56" t="n">
        <x:f>'Résumé mensuel'!H15</x:f>
        <x:v>0</x:v>
      </x:c>
      <x:c r="G15" s="56" t="n">
        <x:f>E15-C15</x:f>
        <x:v>-3000</x:v>
      </x:c>
      <x:c r="H15" s="56" t="n">
        <x:f>F15-D15</x:f>
        <x:v>-1200</x:v>
      </x:c>
      <x:c r="I15" s="56" t="n">
        <x:v>550</x:v>
      </x:c>
      <x:c r="J15" s="56" t="n">
        <x:f>'Résumé mensuel'!D15</x:f>
        <x:v>0</x:v>
      </x:c>
    </x:row>
  </x:sheetData>
  <x:mergeCells>
    <x:mergeCell ref="A1:J1"/>
  </x:mergeCells>
  <x:conditionalFormatting sqref="G4:H15">
    <x:cfRule type="colorScale" priority="1">
      <x:colorScale>
        <x:cfvo type="min"/>
        <x:cfvo type="percentile" val="50"/>
        <x:cfvo type="max"/>
        <x:color rgb="FFFCA5A5"/>
        <x:color rgb="FFFEF3C7"/>
        <x:color rgb="FFBBF7D0"/>
      </x:colorScale>
    </x:cfRule>
  </x:conditionalFormatting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4" hidden="0" customWidth="1"/>
    <x:col min="3" max="3" width="14" hidden="0" customWidth="1"/>
    <x:col min="4" max="4" width="22" hidden="0" customWidth="1"/>
    <x:col min="5" max="5" width="28" hidden="0" customWidth="1"/>
    <x:col min="6" max="6" width="10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5" hidden="0" customWidth="1"/>
    <x:col min="12" max="12" width="22" hidden="0" customWidth="1"/>
  </x:cols>
  <x:sheetData>
    <x:row r="1" ht="28" customHeight="1">
      <x:c r="A1" s="197" t="str">
        <x:v>REGISTRE DES ACHATS — OPTIONNEL MAIS UTILE POUR ACTIVITÉS DE VENTE</x:v>
      </x:c>
      <x:c r="B1" s="197"/>
      <x:c r="C1" s="197"/>
      <x:c r="D1" s="197"/>
      <x:c r="E1" s="197"/>
      <x:c r="F1" s="197"/>
      <x:c r="G1" s="197"/>
      <x:c r="H1" s="197"/>
      <x:c r="I1" s="197"/>
      <x:c r="J1" s="197"/>
      <x:c r="K1" s="197"/>
      <x:c r="L1" s="197"/>
    </x:row>
    <x:row r="3">
      <x:c r="A3" s="205" t="str">
        <x:v>Date</x:v>
      </x:c>
      <x:c r="B3" s="205" t="str">
        <x:v>Fournisseur</x:v>
      </x:c>
      <x:c r="C3" s="205" t="str">
        <x:v>N° pièce</x:v>
      </x:c>
      <x:c r="D3" s="205" t="str">
        <x:v>Catégorie</x:v>
      </x:c>
      <x:c r="E3" s="205" t="str">
        <x:v>Produit / service</x:v>
      </x:c>
      <x:c r="F3" s="205" t="str">
        <x:v>Quantité</x:v>
      </x:c>
      <x:c r="G3" s="205" t="str">
        <x:v>PU HT</x:v>
      </x:c>
      <x:c r="H3" s="205" t="str">
        <x:v>Total HT</x:v>
      </x:c>
      <x:c r="I3" s="205" t="str">
        <x:v>TVA</x:v>
      </x:c>
      <x:c r="J3" s="205" t="str">
        <x:v>TTC</x:v>
      </x:c>
      <x:c r="K3" s="205" t="str">
        <x:v>Mode paiement</x:v>
      </x:c>
      <x:c r="L3" s="205" t="str">
        <x:v>Justificatif</x:v>
      </x:c>
    </x:row>
    <x:row r="4">
      <x:c r="A4" s="54" t="n">
        <x:v>46034</x:v>
      </x:c>
      <x:c r="B4" t="str">
        <x:v>Canva</x:v>
      </x:c>
      <x:c r="C4" t="str">
        <x:v>D-001</x:v>
      </x:c>
      <x:c r="D4" t="str">
        <x:v>Logiciels / abonnements</x:v>
      </x:c>
      <x:c r="E4" t="str">
        <x:v>Abonnement outil</x:v>
      </x:c>
      <x:c r="F4" t="n">
        <x:v>1</x:v>
      </x:c>
      <x:c r="G4" s="56" t="n">
        <x:v>19</x:v>
      </x:c>
      <x:c r="H4" s="56" t="n">
        <x:f>IF(G4="","",F4*G4)</x:f>
        <x:v>19</x:v>
      </x:c>
      <x:c r="I4" s="56" t="n">
        <x:f>IF(H4="","",IF('Paramètres'!$B$7="Oui",H4*'Paramètres'!$F$7,0))</x:f>
        <x:v>0</x:v>
      </x:c>
      <x:c r="J4" s="56" t="n">
        <x:f>IF(H4="","",H4+I4)</x:f>
        <x:v>19</x:v>
      </x:c>
      <x:c r="K4" t="str">
        <x:v>Carte</x:v>
      </x:c>
      <x:c r="L4" t="str">
        <x:v>Facture PDF</x:v>
      </x:c>
    </x:row>
    <x:row r="5">
      <x:c r="A5" s="54" t="n">
        <x:v>46067</x:v>
      </x:c>
      <x:c r="B5" t="str">
        <x:v>ONCF</x:v>
      </x:c>
      <x:c r="C5" t="str">
        <x:v>D-003</x:v>
      </x:c>
      <x:c r="D5" t="str">
        <x:v>Déplacement</x:v>
      </x:c>
      <x:c r="E5" t="str">
        <x:v>Billet train</x:v>
      </x:c>
      <x:c r="F5" t="n">
        <x:v>1</x:v>
      </x:c>
      <x:c r="G5" s="56" t="n">
        <x:v>46</x:v>
      </x:c>
      <x:c r="H5" s="56" t="n">
        <x:f>IF(G5="","",F5*G5)</x:f>
        <x:v>46</x:v>
      </x:c>
      <x:c r="I5" s="56" t="n">
        <x:f>IF(H5="","",IF('Paramètres'!$B$7="Oui",H5*'Paramètres'!$F$7,0))</x:f>
        <x:v>0</x:v>
      </x:c>
      <x:c r="J5" s="56" t="n">
        <x:f>IF(H5="","",H5+I5)</x:f>
        <x:v>46</x:v>
      </x:c>
      <x:c r="K5" t="str">
        <x:v>Carte</x:v>
      </x:c>
      <x:c r="L5" t="str">
        <x:v>Reçu PDF</x:v>
      </x:c>
    </x:row>
    <x:row r="6">
      <x:c r="A6" s="54" t="n">
        <x:v>46097</x:v>
      </x:c>
      <x:c r="B6" t="str">
        <x:v>Bureau Vallée</x:v>
      </x:c>
      <x:c r="C6" t="str">
        <x:v>D-005</x:v>
      </x:c>
      <x:c r="D6" t="str">
        <x:v>Fournitures</x:v>
      </x:c>
      <x:c r="E6" t="str">
        <x:v>Papeterie</x:v>
      </x:c>
      <x:c r="F6" t="n">
        <x:v>1</x:v>
      </x:c>
      <x:c r="G6" s="56" t="n">
        <x:v>55</x:v>
      </x:c>
      <x:c r="H6" s="56" t="n">
        <x:f>IF(G6="","",F6*G6)</x:f>
        <x:v>55</x:v>
      </x:c>
      <x:c r="I6" s="56" t="n">
        <x:f>IF(H6="","",IF('Paramètres'!$B$7="Oui",H6*'Paramètres'!$F$7,0))</x:f>
        <x:v>0</x:v>
      </x:c>
      <x:c r="J6" s="56" t="n">
        <x:f>IF(H6="","",H6+I6)</x:f>
        <x:v>55</x:v>
      </x:c>
      <x:c r="K6" t="str">
        <x:v>Carte</x:v>
      </x:c>
      <x:c r="L6" t="str">
        <x:v>Ticket</x:v>
      </x:c>
    </x:row>
    <x:row r="7">
      <x:c r="A7" s="54"/>
      <x:c r="B7"/>
      <x:c r="C7"/>
      <x:c r="D7"/>
      <x:c r="E7"/>
      <x:c r="F7"/>
      <x:c r="G7" s="56"/>
      <x:c r="H7" s="56" t="str">
        <x:f>IF(G7="","",F7*G7)</x:f>
      </x:c>
      <x:c r="I7" s="56" t="str">
        <x:f>IF(H7="","",IF('Paramètres'!$B$7="Oui",H7*'Paramètres'!$F$7,0))</x:f>
      </x:c>
      <x:c r="J7" s="56" t="str">
        <x:f>IF(H7="","",H7+I7)</x:f>
      </x:c>
      <x:c r="K7"/>
      <x:c r="L7"/>
    </x:row>
    <x:row r="8">
      <x:c r="A8" s="54"/>
      <x:c r="B8"/>
      <x:c r="C8"/>
      <x:c r="D8"/>
      <x:c r="E8"/>
      <x:c r="F8"/>
      <x:c r="G8" s="56"/>
      <x:c r="H8" s="56" t="str">
        <x:f>IF(G8="","",F8*G8)</x:f>
      </x:c>
      <x:c r="I8" s="56" t="str">
        <x:f>IF(H8="","",IF('Paramètres'!$B$7="Oui",H8*'Paramètres'!$F$7,0))</x:f>
      </x:c>
      <x:c r="J8" s="56" t="str">
        <x:f>IF(H8="","",H8+I8)</x:f>
      </x:c>
      <x:c r="K8"/>
      <x:c r="L8"/>
    </x:row>
    <x:row r="9">
      <x:c r="A9" s="54"/>
      <x:c r="B9"/>
      <x:c r="C9"/>
      <x:c r="D9"/>
      <x:c r="E9"/>
      <x:c r="F9"/>
      <x:c r="G9" s="56"/>
      <x:c r="H9" s="56" t="str">
        <x:f>IF(G9="","",F9*G9)</x:f>
      </x:c>
      <x:c r="I9" s="56" t="str">
        <x:f>IF(H9="","",IF('Paramètres'!$B$7="Oui",H9*'Paramètres'!$F$7,0))</x:f>
      </x:c>
      <x:c r="J9" s="56" t="str">
        <x:f>IF(H9="","",H9+I9)</x:f>
      </x:c>
      <x:c r="K9"/>
      <x:c r="L9"/>
    </x:row>
    <x:row r="10">
      <x:c r="A10" s="54"/>
      <x:c r="B10"/>
      <x:c r="C10"/>
      <x:c r="D10"/>
      <x:c r="E10"/>
      <x:c r="F10"/>
      <x:c r="G10" s="56"/>
      <x:c r="H10" s="56" t="str">
        <x:f>IF(G10="","",F10*G10)</x:f>
      </x:c>
      <x:c r="I10" s="56" t="str">
        <x:f>IF(H10="","",IF('Paramètres'!$B$7="Oui",H10*'Paramètres'!$F$7,0))</x:f>
      </x:c>
      <x:c r="J10" s="56" t="str">
        <x:f>IF(H10="","",H10+I10)</x:f>
      </x:c>
      <x:c r="K10"/>
      <x:c r="L10"/>
    </x:row>
    <x:row r="11">
      <x:c r="A11" s="54"/>
      <x:c r="B11"/>
      <x:c r="C11"/>
      <x:c r="D11"/>
      <x:c r="E11"/>
      <x:c r="F11"/>
      <x:c r="G11" s="56"/>
      <x:c r="H11" s="56" t="str">
        <x:f>IF(G11="","",F11*G11)</x:f>
      </x:c>
      <x:c r="I11" s="56" t="str">
        <x:f>IF(H11="","",IF('Paramètres'!$B$7="Oui",H11*'Paramètres'!$F$7,0))</x:f>
      </x:c>
      <x:c r="J11" s="56" t="str">
        <x:f>IF(H11="","",H11+I11)</x:f>
      </x:c>
      <x:c r="K11"/>
      <x:c r="L11"/>
    </x:row>
    <x:row r="12">
      <x:c r="A12" s="54"/>
      <x:c r="B12"/>
      <x:c r="C12"/>
      <x:c r="D12"/>
      <x:c r="E12"/>
      <x:c r="F12"/>
      <x:c r="G12" s="56"/>
      <x:c r="H12" s="56" t="str">
        <x:f>IF(G12="","",F12*G12)</x:f>
      </x:c>
      <x:c r="I12" s="56" t="str">
        <x:f>IF(H12="","",IF('Paramètres'!$B$7="Oui",H12*'Paramètres'!$F$7,0))</x:f>
      </x:c>
      <x:c r="J12" s="56" t="str">
        <x:f>IF(H12="","",H12+I12)</x:f>
      </x:c>
      <x:c r="K12"/>
      <x:c r="L12"/>
    </x:row>
    <x:row r="13">
      <x:c r="A13" s="54"/>
      <x:c r="B13"/>
      <x:c r="C13"/>
      <x:c r="D13"/>
      <x:c r="E13"/>
      <x:c r="F13"/>
      <x:c r="G13" s="56"/>
      <x:c r="H13" s="56" t="str">
        <x:f>IF(G13="","",F13*G13)</x:f>
      </x:c>
      <x:c r="I13" s="56" t="str">
        <x:f>IF(H13="","",IF('Paramètres'!$B$7="Oui",H13*'Paramètres'!$F$7,0))</x:f>
      </x:c>
      <x:c r="J13" s="56" t="str">
        <x:f>IF(H13="","",H13+I13)</x:f>
      </x:c>
      <x:c r="K13"/>
      <x:c r="L13"/>
    </x:row>
    <x:row r="14">
      <x:c r="A14" s="54"/>
      <x:c r="B14"/>
      <x:c r="C14"/>
      <x:c r="D14"/>
      <x:c r="E14"/>
      <x:c r="F14"/>
      <x:c r="G14" s="56"/>
      <x:c r="H14" s="56" t="str">
        <x:f>IF(G14="","",F14*G14)</x:f>
      </x:c>
      <x:c r="I14" s="56" t="str">
        <x:f>IF(H14="","",IF('Paramètres'!$B$7="Oui",H14*'Paramètres'!$F$7,0))</x:f>
      </x:c>
      <x:c r="J14" s="56" t="str">
        <x:f>IF(H14="","",H14+I14)</x:f>
      </x:c>
      <x:c r="K14"/>
      <x:c r="L14"/>
    </x:row>
    <x:row r="15">
      <x:c r="A15" s="54"/>
      <x:c r="B15"/>
      <x:c r="C15"/>
      <x:c r="D15"/>
      <x:c r="E15"/>
      <x:c r="F15"/>
      <x:c r="G15" s="56"/>
      <x:c r="H15" s="56" t="str">
        <x:f>IF(G15="","",F15*G15)</x:f>
      </x:c>
      <x:c r="I15" s="56" t="str">
        <x:f>IF(H15="","",IF('Paramètres'!$B$7="Oui",H15*'Paramètres'!$F$7,0))</x:f>
      </x:c>
      <x:c r="J15" s="56" t="str">
        <x:f>IF(H15="","",H15+I15)</x:f>
      </x:c>
      <x:c r="K15"/>
      <x:c r="L15"/>
    </x:row>
    <x:row r="16">
      <x:c r="A16" s="54"/>
      <x:c r="B16"/>
      <x:c r="C16"/>
      <x:c r="D16"/>
      <x:c r="E16"/>
      <x:c r="F16"/>
      <x:c r="G16" s="56"/>
      <x:c r="H16" s="56" t="str">
        <x:f>IF(G16="","",F16*G16)</x:f>
      </x:c>
      <x:c r="I16" s="56" t="str">
        <x:f>IF(H16="","",IF('Paramètres'!$B$7="Oui",H16*'Paramètres'!$F$7,0))</x:f>
      </x:c>
      <x:c r="J16" s="56" t="str">
        <x:f>IF(H16="","",H16+I16)</x:f>
      </x:c>
      <x:c r="K16"/>
      <x:c r="L16"/>
    </x:row>
    <x:row r="17">
      <x:c r="A17" s="54"/>
      <x:c r="B17"/>
      <x:c r="C17"/>
      <x:c r="D17"/>
      <x:c r="E17"/>
      <x:c r="F17"/>
      <x:c r="G17" s="56"/>
      <x:c r="H17" s="56" t="str">
        <x:f>IF(G17="","",F17*G17)</x:f>
      </x:c>
      <x:c r="I17" s="56" t="str">
        <x:f>IF(H17="","",IF('Paramètres'!$B$7="Oui",H17*'Paramètres'!$F$7,0))</x:f>
      </x:c>
      <x:c r="J17" s="56" t="str">
        <x:f>IF(H17="","",H17+I17)</x:f>
      </x:c>
      <x:c r="K17"/>
      <x:c r="L17"/>
    </x:row>
    <x:row r="18">
      <x:c r="A18" s="54"/>
      <x:c r="B18"/>
      <x:c r="C18"/>
      <x:c r="D18"/>
      <x:c r="E18"/>
      <x:c r="F18"/>
      <x:c r="G18" s="56"/>
      <x:c r="H18" s="56" t="str">
        <x:f>IF(G18="","",F18*G18)</x:f>
      </x:c>
      <x:c r="I18" s="56" t="str">
        <x:f>IF(H18="","",IF('Paramètres'!$B$7="Oui",H18*'Paramètres'!$F$7,0))</x:f>
      </x:c>
      <x:c r="J18" s="56" t="str">
        <x:f>IF(H18="","",H18+I18)</x:f>
      </x:c>
      <x:c r="K18"/>
      <x:c r="L18"/>
    </x:row>
    <x:row r="19">
      <x:c r="A19" s="54"/>
      <x:c r="B19"/>
      <x:c r="C19"/>
      <x:c r="D19"/>
      <x:c r="E19"/>
      <x:c r="F19"/>
      <x:c r="G19" s="56"/>
      <x:c r="H19" s="56" t="str">
        <x:f>IF(G19="","",F19*G19)</x:f>
      </x:c>
      <x:c r="I19" s="56" t="str">
        <x:f>IF(H19="","",IF('Paramètres'!$B$7="Oui",H19*'Paramètres'!$F$7,0))</x:f>
      </x:c>
      <x:c r="J19" s="56" t="str">
        <x:f>IF(H19="","",H19+I19)</x:f>
      </x:c>
      <x:c r="K19"/>
      <x:c r="L19"/>
    </x:row>
    <x:row r="20">
      <x:c r="A20" s="54"/>
      <x:c r="B20"/>
      <x:c r="C20"/>
      <x:c r="D20"/>
      <x:c r="E20"/>
      <x:c r="F20"/>
      <x:c r="G20" s="56"/>
      <x:c r="H20" s="56" t="str">
        <x:f>IF(G20="","",F20*G20)</x:f>
      </x:c>
      <x:c r="I20" s="56" t="str">
        <x:f>IF(H20="","",IF('Paramètres'!$B$7="Oui",H20*'Paramètres'!$F$7,0))</x:f>
      </x:c>
      <x:c r="J20" s="56" t="str">
        <x:f>IF(H20="","",H20+I20)</x:f>
      </x:c>
      <x:c r="K20"/>
      <x:c r="L20"/>
    </x:row>
    <x:row r="21">
      <x:c r="A21" s="54"/>
      <x:c r="B21"/>
      <x:c r="C21"/>
      <x:c r="D21"/>
      <x:c r="E21"/>
      <x:c r="F21"/>
      <x:c r="G21" s="56"/>
      <x:c r="H21" s="56" t="str">
        <x:f>IF(G21="","",F21*G21)</x:f>
      </x:c>
      <x:c r="I21" s="56" t="str">
        <x:f>IF(H21="","",IF('Paramètres'!$B$7="Oui",H21*'Paramètres'!$F$7,0))</x:f>
      </x:c>
      <x:c r="J21" s="56" t="str">
        <x:f>IF(H21="","",H21+I21)</x:f>
      </x:c>
      <x:c r="K21"/>
      <x:c r="L21"/>
    </x:row>
    <x:row r="22">
      <x:c r="A22" s="54"/>
      <x:c r="B22"/>
      <x:c r="C22"/>
      <x:c r="D22"/>
      <x:c r="E22"/>
      <x:c r="F22"/>
      <x:c r="G22" s="56"/>
      <x:c r="H22" s="56" t="str">
        <x:f>IF(G22="","",F22*G22)</x:f>
      </x:c>
      <x:c r="I22" s="56" t="str">
        <x:f>IF(H22="","",IF('Paramètres'!$B$7="Oui",H22*'Paramètres'!$F$7,0))</x:f>
      </x:c>
      <x:c r="J22" s="56" t="str">
        <x:f>IF(H22="","",H22+I22)</x:f>
      </x:c>
      <x:c r="K22"/>
      <x:c r="L22"/>
    </x:row>
    <x:row r="23">
      <x:c r="A23" s="54"/>
      <x:c r="B23"/>
      <x:c r="C23"/>
      <x:c r="D23"/>
      <x:c r="E23"/>
      <x:c r="F23"/>
      <x:c r="G23" s="56"/>
      <x:c r="H23" s="56" t="str">
        <x:f>IF(G23="","",F23*G23)</x:f>
      </x:c>
      <x:c r="I23" s="56" t="str">
        <x:f>IF(H23="","",IF('Paramètres'!$B$7="Oui",H23*'Paramètres'!$F$7,0))</x:f>
      </x:c>
      <x:c r="J23" s="56" t="str">
        <x:f>IF(H23="","",H23+I23)</x:f>
      </x:c>
      <x:c r="K23"/>
      <x:c r="L23"/>
    </x:row>
    <x:row r="24">
      <x:c r="A24" s="54"/>
      <x:c r="B24"/>
      <x:c r="C24"/>
      <x:c r="D24"/>
      <x:c r="E24"/>
      <x:c r="F24"/>
      <x:c r="G24" s="56"/>
      <x:c r="H24" s="56" t="str">
        <x:f>IF(G24="","",F24*G24)</x:f>
      </x:c>
      <x:c r="I24" s="56" t="str">
        <x:f>IF(H24="","",IF('Paramètres'!$B$7="Oui",H24*'Paramètres'!$F$7,0))</x:f>
      </x:c>
      <x:c r="J24" s="56" t="str">
        <x:f>IF(H24="","",H24+I24)</x:f>
      </x:c>
      <x:c r="K24"/>
      <x:c r="L24"/>
    </x:row>
    <x:row r="25">
      <x:c r="A25" s="54"/>
      <x:c r="B25"/>
      <x:c r="C25"/>
      <x:c r="D25"/>
      <x:c r="E25"/>
      <x:c r="F25"/>
      <x:c r="G25" s="56"/>
      <x:c r="H25" s="56" t="str">
        <x:f>IF(G25="","",F25*G25)</x:f>
      </x:c>
      <x:c r="I25" s="56" t="str">
        <x:f>IF(H25="","",IF('Paramètres'!$B$7="Oui",H25*'Paramètres'!$F$7,0))</x:f>
      </x:c>
      <x:c r="J25" s="56" t="str">
        <x:f>IF(H25="","",H25+I25)</x:f>
      </x:c>
      <x:c r="K25"/>
      <x:c r="L25"/>
    </x:row>
    <x:row r="26">
      <x:c r="A26" s="54"/>
      <x:c r="B26"/>
      <x:c r="C26"/>
      <x:c r="D26"/>
      <x:c r="E26"/>
      <x:c r="F26"/>
      <x:c r="G26" s="56"/>
      <x:c r="H26" s="56" t="str">
        <x:f>IF(G26="","",F26*G26)</x:f>
      </x:c>
      <x:c r="I26" s="56" t="str">
        <x:f>IF(H26="","",IF('Paramètres'!$B$7="Oui",H26*'Paramètres'!$F$7,0))</x:f>
      </x:c>
      <x:c r="J26" s="56" t="str">
        <x:f>IF(H26="","",H26+I26)</x:f>
      </x:c>
      <x:c r="K26"/>
      <x:c r="L26"/>
    </x:row>
    <x:row r="27">
      <x:c r="A27" s="54"/>
      <x:c r="B27"/>
      <x:c r="C27"/>
      <x:c r="D27"/>
      <x:c r="E27"/>
      <x:c r="F27"/>
      <x:c r="G27" s="56"/>
      <x:c r="H27" s="56" t="str">
        <x:f>IF(G27="","",F27*G27)</x:f>
      </x:c>
      <x:c r="I27" s="56" t="str">
        <x:f>IF(H27="","",IF('Paramètres'!$B$7="Oui",H27*'Paramètres'!$F$7,0))</x:f>
      </x:c>
      <x:c r="J27" s="56" t="str">
        <x:f>IF(H27="","",H27+I27)</x:f>
      </x:c>
      <x:c r="K27"/>
      <x:c r="L27"/>
    </x:row>
    <x:row r="28">
      <x:c r="A28" s="54"/>
      <x:c r="B28"/>
      <x:c r="C28"/>
      <x:c r="D28"/>
      <x:c r="E28"/>
      <x:c r="F28"/>
      <x:c r="G28" s="56"/>
      <x:c r="H28" s="56" t="str">
        <x:f>IF(G28="","",F28*G28)</x:f>
      </x:c>
      <x:c r="I28" s="56" t="str">
        <x:f>IF(H28="","",IF('Paramètres'!$B$7="Oui",H28*'Paramètres'!$F$7,0))</x:f>
      </x:c>
      <x:c r="J28" s="56" t="str">
        <x:f>IF(H28="","",H28+I28)</x:f>
      </x:c>
      <x:c r="K28"/>
      <x:c r="L28"/>
    </x:row>
    <x:row r="29">
      <x:c r="A29" s="54"/>
      <x:c r="B29"/>
      <x:c r="C29"/>
      <x:c r="D29"/>
      <x:c r="E29"/>
      <x:c r="F29"/>
      <x:c r="G29" s="56"/>
      <x:c r="H29" s="56" t="str">
        <x:f>IF(G29="","",F29*G29)</x:f>
      </x:c>
      <x:c r="I29" s="56" t="str">
        <x:f>IF(H29="","",IF('Paramètres'!$B$7="Oui",H29*'Paramètres'!$F$7,0))</x:f>
      </x:c>
      <x:c r="J29" s="56" t="str">
        <x:f>IF(H29="","",H29+I29)</x:f>
      </x:c>
      <x:c r="K29"/>
      <x:c r="L29"/>
    </x:row>
    <x:row r="30">
      <x:c r="A30" s="54"/>
      <x:c r="B30"/>
      <x:c r="C30"/>
      <x:c r="D30"/>
      <x:c r="E30"/>
      <x:c r="F30"/>
      <x:c r="G30" s="56"/>
      <x:c r="H30" s="56" t="str">
        <x:f>IF(G30="","",F30*G30)</x:f>
      </x:c>
      <x:c r="I30" s="56" t="str">
        <x:f>IF(H30="","",IF('Paramètres'!$B$7="Oui",H30*'Paramètres'!$F$7,0))</x:f>
      </x:c>
      <x:c r="J30" s="56" t="str">
        <x:f>IF(H30="","",H30+I30)</x:f>
      </x:c>
      <x:c r="K30"/>
      <x:c r="L30"/>
    </x:row>
    <x:row r="31">
      <x:c r="A31" s="54"/>
      <x:c r="B31"/>
      <x:c r="C31"/>
      <x:c r="D31"/>
      <x:c r="E31"/>
      <x:c r="F31"/>
      <x:c r="G31" s="56"/>
      <x:c r="H31" s="56" t="str">
        <x:f>IF(G31="","",F31*G31)</x:f>
      </x:c>
      <x:c r="I31" s="56" t="str">
        <x:f>IF(H31="","",IF('Paramètres'!$B$7="Oui",H31*'Paramètres'!$F$7,0))</x:f>
      </x:c>
      <x:c r="J31" s="56" t="str">
        <x:f>IF(H31="","",H31+I31)</x:f>
      </x:c>
      <x:c r="K31"/>
      <x:c r="L31"/>
    </x:row>
    <x:row r="32">
      <x:c r="A32" s="54"/>
      <x:c r="B32"/>
      <x:c r="C32"/>
      <x:c r="D32"/>
      <x:c r="E32"/>
      <x:c r="F32"/>
      <x:c r="G32" s="56"/>
      <x:c r="H32" s="56" t="str">
        <x:f>IF(G32="","",F32*G32)</x:f>
      </x:c>
      <x:c r="I32" s="56" t="str">
        <x:f>IF(H32="","",IF('Paramètres'!$B$7="Oui",H32*'Paramètres'!$F$7,0))</x:f>
      </x:c>
      <x:c r="J32" s="56" t="str">
        <x:f>IF(H32="","",H32+I32)</x:f>
      </x:c>
      <x:c r="K32"/>
      <x:c r="L32"/>
    </x:row>
    <x:row r="33">
      <x:c r="A33" s="54"/>
      <x:c r="B33"/>
      <x:c r="C33"/>
      <x:c r="D33"/>
      <x:c r="E33"/>
      <x:c r="F33"/>
      <x:c r="G33" s="56"/>
      <x:c r="H33" s="56" t="str">
        <x:f>IF(G33="","",F33*G33)</x:f>
      </x:c>
      <x:c r="I33" s="56" t="str">
        <x:f>IF(H33="","",IF('Paramètres'!$B$7="Oui",H33*'Paramètres'!$F$7,0))</x:f>
      </x:c>
      <x:c r="J33" s="56" t="str">
        <x:f>IF(H33="","",H33+I33)</x:f>
      </x:c>
      <x:c r="K33"/>
      <x:c r="L33"/>
    </x:row>
    <x:row r="34">
      <x:c r="A34" s="54"/>
      <x:c r="B34"/>
      <x:c r="C34"/>
      <x:c r="D34"/>
      <x:c r="E34"/>
      <x:c r="F34"/>
      <x:c r="G34" s="56"/>
      <x:c r="H34" s="56" t="str">
        <x:f>IF(G34="","",F34*G34)</x:f>
      </x:c>
      <x:c r="I34" s="56" t="str">
        <x:f>IF(H34="","",IF('Paramètres'!$B$7="Oui",H34*'Paramètres'!$F$7,0))</x:f>
      </x:c>
      <x:c r="J34" s="56" t="str">
        <x:f>IF(H34="","",H34+I34)</x:f>
      </x:c>
      <x:c r="K34"/>
      <x:c r="L34"/>
    </x:row>
    <x:row r="35">
      <x:c r="A35" s="54"/>
      <x:c r="B35"/>
      <x:c r="C35"/>
      <x:c r="D35"/>
      <x:c r="E35"/>
      <x:c r="F35"/>
      <x:c r="G35" s="56"/>
      <x:c r="H35" s="56" t="str">
        <x:f>IF(G35="","",F35*G35)</x:f>
      </x:c>
      <x:c r="I35" s="56" t="str">
        <x:f>IF(H35="","",IF('Paramètres'!$B$7="Oui",H35*'Paramètres'!$F$7,0))</x:f>
      </x:c>
      <x:c r="J35" s="56" t="str">
        <x:f>IF(H35="","",H35+I35)</x:f>
      </x:c>
      <x:c r="K35"/>
      <x:c r="L35"/>
    </x:row>
    <x:row r="36">
      <x:c r="A36" s="54"/>
      <x:c r="B36"/>
      <x:c r="C36"/>
      <x:c r="D36"/>
      <x:c r="E36"/>
      <x:c r="F36"/>
      <x:c r="G36" s="56"/>
      <x:c r="H36" s="56" t="str">
        <x:f>IF(G36="","",F36*G36)</x:f>
      </x:c>
      <x:c r="I36" s="56" t="str">
        <x:f>IF(H36="","",IF('Paramètres'!$B$7="Oui",H36*'Paramètres'!$F$7,0))</x:f>
      </x:c>
      <x:c r="J36" s="56" t="str">
        <x:f>IF(H36="","",H36+I36)</x:f>
      </x:c>
      <x:c r="K36"/>
      <x:c r="L36"/>
    </x:row>
    <x:row r="37">
      <x:c r="A37" s="54"/>
      <x:c r="B37"/>
      <x:c r="C37"/>
      <x:c r="D37"/>
      <x:c r="E37"/>
      <x:c r="F37"/>
      <x:c r="G37" s="56"/>
      <x:c r="H37" s="56" t="str">
        <x:f>IF(G37="","",F37*G37)</x:f>
      </x:c>
      <x:c r="I37" s="56" t="str">
        <x:f>IF(H37="","",IF('Paramètres'!$B$7="Oui",H37*'Paramètres'!$F$7,0))</x:f>
      </x:c>
      <x:c r="J37" s="56" t="str">
        <x:f>IF(H37="","",H37+I37)</x:f>
      </x:c>
      <x:c r="K37"/>
      <x:c r="L37"/>
    </x:row>
    <x:row r="38">
      <x:c r="A38" s="54"/>
      <x:c r="B38"/>
      <x:c r="C38"/>
      <x:c r="D38"/>
      <x:c r="E38"/>
      <x:c r="F38"/>
      <x:c r="G38" s="56"/>
      <x:c r="H38" s="56" t="str">
        <x:f>IF(G38="","",F38*G38)</x:f>
      </x:c>
      <x:c r="I38" s="56" t="str">
        <x:f>IF(H38="","",IF('Paramètres'!$B$7="Oui",H38*'Paramètres'!$F$7,0))</x:f>
      </x:c>
      <x:c r="J38" s="56" t="str">
        <x:f>IF(H38="","",H38+I38)</x:f>
      </x:c>
      <x:c r="K38"/>
      <x:c r="L38"/>
    </x:row>
    <x:row r="39">
      <x:c r="A39" s="54"/>
      <x:c r="B39"/>
      <x:c r="C39"/>
      <x:c r="D39"/>
      <x:c r="E39"/>
      <x:c r="F39"/>
      <x:c r="G39" s="56"/>
      <x:c r="H39" s="56" t="str">
        <x:f>IF(G39="","",F39*G39)</x:f>
      </x:c>
      <x:c r="I39" s="56" t="str">
        <x:f>IF(H39="","",IF('Paramètres'!$B$7="Oui",H39*'Paramètres'!$F$7,0))</x:f>
      </x:c>
      <x:c r="J39" s="56" t="str">
        <x:f>IF(H39="","",H39+I39)</x:f>
      </x:c>
      <x:c r="K39"/>
      <x:c r="L39"/>
    </x:row>
    <x:row r="40">
      <x:c r="A40" s="54"/>
      <x:c r="B40"/>
      <x:c r="C40"/>
      <x:c r="D40"/>
      <x:c r="E40"/>
      <x:c r="F40"/>
      <x:c r="G40" s="56"/>
      <x:c r="H40" s="56" t="str">
        <x:f>IF(G40="","",F40*G40)</x:f>
      </x:c>
      <x:c r="I40" s="56" t="str">
        <x:f>IF(H40="","",IF('Paramètres'!$B$7="Oui",H40*'Paramètres'!$F$7,0))</x:f>
      </x:c>
      <x:c r="J40" s="56" t="str">
        <x:f>IF(H40="","",H40+I40)</x:f>
      </x:c>
      <x:c r="K40"/>
      <x:c r="L40"/>
    </x:row>
    <x:row r="41">
      <x:c r="A41" s="54"/>
      <x:c r="B41"/>
      <x:c r="C41"/>
      <x:c r="D41"/>
      <x:c r="E41"/>
      <x:c r="F41"/>
      <x:c r="G41" s="56"/>
      <x:c r="H41" s="56" t="str">
        <x:f>IF(G41="","",F41*G41)</x:f>
      </x:c>
      <x:c r="I41" s="56" t="str">
        <x:f>IF(H41="","",IF('Paramètres'!$B$7="Oui",H41*'Paramètres'!$F$7,0))</x:f>
      </x:c>
      <x:c r="J41" s="56" t="str">
        <x:f>IF(H41="","",H41+I41)</x:f>
      </x:c>
      <x:c r="K41"/>
      <x:c r="L41"/>
    </x:row>
    <x:row r="42">
      <x:c r="A42" s="54"/>
      <x:c r="B42"/>
      <x:c r="C42"/>
      <x:c r="D42"/>
      <x:c r="E42"/>
      <x:c r="F42"/>
      <x:c r="G42" s="56"/>
      <x:c r="H42" s="56" t="str">
        <x:f>IF(G42="","",F42*G42)</x:f>
      </x:c>
      <x:c r="I42" s="56" t="str">
        <x:f>IF(H42="","",IF('Paramètres'!$B$7="Oui",H42*'Paramètres'!$F$7,0))</x:f>
      </x:c>
      <x:c r="J42" s="56" t="str">
        <x:f>IF(H42="","",H42+I42)</x:f>
      </x:c>
      <x:c r="K42"/>
      <x:c r="L42"/>
    </x:row>
    <x:row r="43">
      <x:c r="A43" s="54"/>
      <x:c r="B43"/>
      <x:c r="C43"/>
      <x:c r="D43"/>
      <x:c r="E43"/>
      <x:c r="F43"/>
      <x:c r="G43" s="56"/>
      <x:c r="H43" s="56" t="str">
        <x:f>IF(G43="","",F43*G43)</x:f>
      </x:c>
      <x:c r="I43" s="56" t="str">
        <x:f>IF(H43="","",IF('Paramètres'!$B$7="Oui",H43*'Paramètres'!$F$7,0))</x:f>
      </x:c>
      <x:c r="J43" s="56" t="str">
        <x:f>IF(H43="","",H43+I43)</x:f>
      </x:c>
      <x:c r="K43"/>
      <x:c r="L43"/>
    </x:row>
    <x:row r="44">
      <x:c r="A44" s="54"/>
      <x:c r="B44"/>
      <x:c r="C44"/>
      <x:c r="D44"/>
      <x:c r="E44"/>
      <x:c r="F44"/>
      <x:c r="G44" s="56"/>
      <x:c r="H44" s="56" t="str">
        <x:f>IF(G44="","",F44*G44)</x:f>
      </x:c>
      <x:c r="I44" s="56" t="str">
        <x:f>IF(H44="","",IF('Paramètres'!$B$7="Oui",H44*'Paramètres'!$F$7,0))</x:f>
      </x:c>
      <x:c r="J44" s="56" t="str">
        <x:f>IF(H44="","",H44+I44)</x:f>
      </x:c>
      <x:c r="K44"/>
      <x:c r="L44"/>
    </x:row>
    <x:row r="45">
      <x:c r="A45" s="54"/>
      <x:c r="B45"/>
      <x:c r="C45"/>
      <x:c r="D45"/>
      <x:c r="E45"/>
      <x:c r="F45"/>
      <x:c r="G45" s="56"/>
      <x:c r="H45" s="56" t="str">
        <x:f>IF(G45="","",F45*G45)</x:f>
      </x:c>
      <x:c r="I45" s="56" t="str">
        <x:f>IF(H45="","",IF('Paramètres'!$B$7="Oui",H45*'Paramètres'!$F$7,0))</x:f>
      </x:c>
      <x:c r="J45" s="56" t="str">
        <x:f>IF(H45="","",H45+I45)</x:f>
      </x:c>
      <x:c r="K45"/>
      <x:c r="L45"/>
    </x:row>
    <x:row r="46">
      <x:c r="A46" s="54"/>
      <x:c r="B46"/>
      <x:c r="C46"/>
      <x:c r="D46"/>
      <x:c r="E46"/>
      <x:c r="F46"/>
      <x:c r="G46" s="56"/>
      <x:c r="H46" s="56" t="str">
        <x:f>IF(G46="","",F46*G46)</x:f>
      </x:c>
      <x:c r="I46" s="56" t="str">
        <x:f>IF(H46="","",IF('Paramètres'!$B$7="Oui",H46*'Paramètres'!$F$7,0))</x:f>
      </x:c>
      <x:c r="J46" s="56" t="str">
        <x:f>IF(H46="","",H46+I46)</x:f>
      </x:c>
      <x:c r="K46"/>
      <x:c r="L46"/>
    </x:row>
    <x:row r="47">
      <x:c r="A47" s="54"/>
      <x:c r="B47"/>
      <x:c r="C47"/>
      <x:c r="D47"/>
      <x:c r="E47"/>
      <x:c r="F47"/>
      <x:c r="G47" s="56"/>
      <x:c r="H47" s="56" t="str">
        <x:f>IF(G47="","",F47*G47)</x:f>
      </x:c>
      <x:c r="I47" s="56" t="str">
        <x:f>IF(H47="","",IF('Paramètres'!$B$7="Oui",H47*'Paramètres'!$F$7,0))</x:f>
      </x:c>
      <x:c r="J47" s="56" t="str">
        <x:f>IF(H47="","",H47+I47)</x:f>
      </x:c>
      <x:c r="K47"/>
      <x:c r="L47"/>
    </x:row>
    <x:row r="48">
      <x:c r="A48" s="54"/>
      <x:c r="B48"/>
      <x:c r="C48"/>
      <x:c r="D48"/>
      <x:c r="E48"/>
      <x:c r="F48"/>
      <x:c r="G48" s="56"/>
      <x:c r="H48" s="56" t="str">
        <x:f>IF(G48="","",F48*G48)</x:f>
      </x:c>
      <x:c r="I48" s="56" t="str">
        <x:f>IF(H48="","",IF('Paramètres'!$B$7="Oui",H48*'Paramètres'!$F$7,0))</x:f>
      </x:c>
      <x:c r="J48" s="56" t="str">
        <x:f>IF(H48="","",H48+I48)</x:f>
      </x:c>
      <x:c r="K48"/>
      <x:c r="L48"/>
    </x:row>
    <x:row r="49">
      <x:c r="A49" s="54"/>
      <x:c r="B49"/>
      <x:c r="C49"/>
      <x:c r="D49"/>
      <x:c r="E49"/>
      <x:c r="F49"/>
      <x:c r="G49" s="56"/>
      <x:c r="H49" s="56" t="str">
        <x:f>IF(G49="","",F49*G49)</x:f>
      </x:c>
      <x:c r="I49" s="56" t="str">
        <x:f>IF(H49="","",IF('Paramètres'!$B$7="Oui",H49*'Paramètres'!$F$7,0))</x:f>
      </x:c>
      <x:c r="J49" s="56" t="str">
        <x:f>IF(H49="","",H49+I49)</x:f>
      </x:c>
      <x:c r="K49"/>
      <x:c r="L49"/>
    </x:row>
    <x:row r="50">
      <x:c r="A50" s="54"/>
      <x:c r="B50"/>
      <x:c r="C50"/>
      <x:c r="D50"/>
      <x:c r="E50"/>
      <x:c r="F50"/>
      <x:c r="G50" s="56"/>
      <x:c r="H50" s="56" t="str">
        <x:f>IF(G50="","",F50*G50)</x:f>
      </x:c>
      <x:c r="I50" s="56" t="str">
        <x:f>IF(H50="","",IF('Paramètres'!$B$7="Oui",H50*'Paramètres'!$F$7,0))</x:f>
      </x:c>
      <x:c r="J50" s="56" t="str">
        <x:f>IF(H50="","",H50+I50)</x:f>
      </x:c>
      <x:c r="K50"/>
      <x:c r="L50"/>
    </x:row>
    <x:row r="51">
      <x:c r="A51" s="54"/>
      <x:c r="B51"/>
      <x:c r="C51"/>
      <x:c r="D51"/>
      <x:c r="E51"/>
      <x:c r="F51"/>
      <x:c r="G51" s="56"/>
      <x:c r="H51" s="56" t="str">
        <x:f>IF(G51="","",F51*G51)</x:f>
      </x:c>
      <x:c r="I51" s="56" t="str">
        <x:f>IF(H51="","",IF('Paramètres'!$B$7="Oui",H51*'Paramètres'!$F$7,0))</x:f>
      </x:c>
      <x:c r="J51" s="56" t="str">
        <x:f>IF(H51="","",H51+I51)</x:f>
      </x:c>
      <x:c r="K51"/>
      <x:c r="L51"/>
    </x:row>
    <x:row r="52">
      <x:c r="A52" s="54"/>
      <x:c r="B52"/>
      <x:c r="C52"/>
      <x:c r="D52"/>
      <x:c r="E52"/>
      <x:c r="F52"/>
      <x:c r="G52" s="56"/>
      <x:c r="H52" s="56" t="str">
        <x:f>IF(G52="","",F52*G52)</x:f>
      </x:c>
      <x:c r="I52" s="56" t="str">
        <x:f>IF(H52="","",IF('Paramètres'!$B$7="Oui",H52*'Paramètres'!$F$7,0))</x:f>
      </x:c>
      <x:c r="J52" s="56" t="str">
        <x:f>IF(H52="","",H52+I52)</x:f>
      </x:c>
      <x:c r="K52"/>
      <x:c r="L52"/>
    </x:row>
    <x:row r="53">
      <x:c r="A53" s="54"/>
      <x:c r="B53"/>
      <x:c r="C53"/>
      <x:c r="D53"/>
      <x:c r="E53"/>
      <x:c r="F53"/>
      <x:c r="G53" s="56"/>
      <x:c r="H53" s="56" t="str">
        <x:f>IF(G53="","",F53*G53)</x:f>
      </x:c>
      <x:c r="I53" s="56" t="str">
        <x:f>IF(H53="","",IF('Paramètres'!$B$7="Oui",H53*'Paramètres'!$F$7,0))</x:f>
      </x:c>
      <x:c r="J53" s="56" t="str">
        <x:f>IF(H53="","",H53+I53)</x:f>
      </x:c>
      <x:c r="K53"/>
      <x:c r="L53"/>
    </x:row>
    <x:row r="54">
      <x:c r="A54" s="54"/>
      <x:c r="B54"/>
      <x:c r="C54"/>
      <x:c r="D54"/>
      <x:c r="E54"/>
      <x:c r="F54"/>
      <x:c r="G54" s="56"/>
      <x:c r="H54" s="56" t="str">
        <x:f>IF(G54="","",F54*G54)</x:f>
      </x:c>
      <x:c r="I54" s="56" t="str">
        <x:f>IF(H54="","",IF('Paramètres'!$B$7="Oui",H54*'Paramètres'!$F$7,0))</x:f>
      </x:c>
      <x:c r="J54" s="56" t="str">
        <x:f>IF(H54="","",H54+I54)</x:f>
      </x:c>
      <x:c r="K54"/>
      <x:c r="L54"/>
    </x:row>
    <x:row r="55">
      <x:c r="A55" s="54"/>
      <x:c r="B55"/>
      <x:c r="C55"/>
      <x:c r="D55"/>
      <x:c r="E55"/>
      <x:c r="F55"/>
      <x:c r="G55" s="56"/>
      <x:c r="H55" s="56" t="str">
        <x:f>IF(G55="","",F55*G55)</x:f>
      </x:c>
      <x:c r="I55" s="56" t="str">
        <x:f>IF(H55="","",IF('Paramètres'!$B$7="Oui",H55*'Paramètres'!$F$7,0))</x:f>
      </x:c>
      <x:c r="J55" s="56" t="str">
        <x:f>IF(H55="","",H55+I55)</x:f>
      </x:c>
      <x:c r="K55"/>
      <x:c r="L55"/>
    </x:row>
    <x:row r="56">
      <x:c r="A56" s="54"/>
      <x:c r="B56"/>
      <x:c r="C56"/>
      <x:c r="D56"/>
      <x:c r="E56"/>
      <x:c r="F56"/>
      <x:c r="G56" s="56"/>
      <x:c r="H56" s="56" t="str">
        <x:f>IF(G56="","",F56*G56)</x:f>
      </x:c>
      <x:c r="I56" s="56" t="str">
        <x:f>IF(H56="","",IF('Paramètres'!$B$7="Oui",H56*'Paramètres'!$F$7,0))</x:f>
      </x:c>
      <x:c r="J56" s="56" t="str">
        <x:f>IF(H56="","",H56+I56)</x:f>
      </x:c>
      <x:c r="K56"/>
      <x:c r="L56"/>
    </x:row>
    <x:row r="57">
      <x:c r="A57" s="54"/>
      <x:c r="B57"/>
      <x:c r="C57"/>
      <x:c r="D57"/>
      <x:c r="E57"/>
      <x:c r="F57"/>
      <x:c r="G57" s="56"/>
      <x:c r="H57" s="56" t="str">
        <x:f>IF(G57="","",F57*G57)</x:f>
      </x:c>
      <x:c r="I57" s="56" t="str">
        <x:f>IF(H57="","",IF('Paramètres'!$B$7="Oui",H57*'Paramètres'!$F$7,0))</x:f>
      </x:c>
      <x:c r="J57" s="56" t="str">
        <x:f>IF(H57="","",H57+I57)</x:f>
      </x:c>
      <x:c r="K57"/>
      <x:c r="L57"/>
    </x:row>
    <x:row r="58">
      <x:c r="A58" s="54"/>
      <x:c r="B58"/>
      <x:c r="C58"/>
      <x:c r="D58"/>
      <x:c r="E58"/>
      <x:c r="F58"/>
      <x:c r="G58" s="56"/>
      <x:c r="H58" s="56" t="str">
        <x:f>IF(G58="","",F58*G58)</x:f>
      </x:c>
      <x:c r="I58" s="56" t="str">
        <x:f>IF(H58="","",IF('Paramètres'!$B$7="Oui",H58*'Paramètres'!$F$7,0))</x:f>
      </x:c>
      <x:c r="J58" s="56" t="str">
        <x:f>IF(H58="","",H58+I58)</x:f>
      </x:c>
      <x:c r="K58"/>
      <x:c r="L58"/>
    </x:row>
    <x:row r="59">
      <x:c r="A59" s="54"/>
      <x:c r="B59"/>
      <x:c r="C59"/>
      <x:c r="D59"/>
      <x:c r="E59"/>
      <x:c r="F59"/>
      <x:c r="G59" s="56"/>
      <x:c r="H59" s="56" t="str">
        <x:f>IF(G59="","",F59*G59)</x:f>
      </x:c>
      <x:c r="I59" s="56" t="str">
        <x:f>IF(H59="","",IF('Paramètres'!$B$7="Oui",H59*'Paramètres'!$F$7,0))</x:f>
      </x:c>
      <x:c r="J59" s="56" t="str">
        <x:f>IF(H59="","",H59+I59)</x:f>
      </x:c>
      <x:c r="K59"/>
      <x:c r="L59"/>
    </x:row>
    <x:row r="60">
      <x:c r="A60" s="54"/>
      <x:c r="B60"/>
      <x:c r="C60"/>
      <x:c r="D60"/>
      <x:c r="E60"/>
      <x:c r="F60"/>
      <x:c r="G60" s="56"/>
      <x:c r="H60" s="56" t="str">
        <x:f>IF(G60="","",F60*G60)</x:f>
      </x:c>
      <x:c r="I60" s="56" t="str">
        <x:f>IF(H60="","",IF('Paramètres'!$B$7="Oui",H60*'Paramètres'!$F$7,0))</x:f>
      </x:c>
      <x:c r="J60" s="56" t="str">
        <x:f>IF(H60="","",H60+I60)</x:f>
      </x:c>
      <x:c r="K60"/>
      <x:c r="L60"/>
    </x:row>
    <x:row r="61">
      <x:c r="A61" s="54"/>
      <x:c r="B61"/>
      <x:c r="C61"/>
      <x:c r="D61"/>
      <x:c r="E61"/>
      <x:c r="F61"/>
      <x:c r="G61" s="56"/>
      <x:c r="H61" s="56" t="str">
        <x:f>IF(G61="","",F61*G61)</x:f>
      </x:c>
      <x:c r="I61" s="56" t="str">
        <x:f>IF(H61="","",IF('Paramètres'!$B$7="Oui",H61*'Paramètres'!$F$7,0))</x:f>
      </x:c>
      <x:c r="J61" s="56" t="str">
        <x:f>IF(H61="","",H61+I61)</x:f>
      </x:c>
      <x:c r="K61"/>
      <x:c r="L61"/>
    </x:row>
    <x:row r="62">
      <x:c r="A62" s="54"/>
      <x:c r="B62"/>
      <x:c r="C62"/>
      <x:c r="D62"/>
      <x:c r="E62"/>
      <x:c r="F62"/>
      <x:c r="G62" s="56"/>
      <x:c r="H62" s="56" t="str">
        <x:f>IF(G62="","",F62*G62)</x:f>
      </x:c>
      <x:c r="I62" s="56" t="str">
        <x:f>IF(H62="","",IF('Paramètres'!$B$7="Oui",H62*'Paramètres'!$F$7,0))</x:f>
      </x:c>
      <x:c r="J62" s="56" t="str">
        <x:f>IF(H62="","",H62+I62)</x:f>
      </x:c>
      <x:c r="K62"/>
      <x:c r="L62"/>
    </x:row>
    <x:row r="63">
      <x:c r="A63" s="54"/>
      <x:c r="B63"/>
      <x:c r="C63"/>
      <x:c r="D63"/>
      <x:c r="E63"/>
      <x:c r="F63"/>
      <x:c r="G63" s="56"/>
      <x:c r="H63" s="56" t="str">
        <x:f>IF(G63="","",F63*G63)</x:f>
      </x:c>
      <x:c r="I63" s="56" t="str">
        <x:f>IF(H63="","",IF('Paramètres'!$B$7="Oui",H63*'Paramètres'!$F$7,0))</x:f>
      </x:c>
      <x:c r="J63" s="56" t="str">
        <x:f>IF(H63="","",H63+I63)</x:f>
      </x:c>
      <x:c r="K63"/>
      <x:c r="L63"/>
    </x:row>
    <x:row r="64">
      <x:c r="A64" s="54"/>
      <x:c r="B64"/>
      <x:c r="C64"/>
      <x:c r="D64"/>
      <x:c r="E64"/>
      <x:c r="F64"/>
      <x:c r="G64" s="56"/>
      <x:c r="H64" s="56" t="str">
        <x:f>IF(G64="","",F64*G64)</x:f>
      </x:c>
      <x:c r="I64" s="56" t="str">
        <x:f>IF(H64="","",IF('Paramètres'!$B$7="Oui",H64*'Paramètres'!$F$7,0))</x:f>
      </x:c>
      <x:c r="J64" s="56" t="str">
        <x:f>IF(H64="","",H64+I64)</x:f>
      </x:c>
      <x:c r="K64"/>
      <x:c r="L64"/>
    </x:row>
    <x:row r="65">
      <x:c r="A65" s="54"/>
      <x:c r="B65"/>
      <x:c r="C65"/>
      <x:c r="D65"/>
      <x:c r="E65"/>
      <x:c r="F65"/>
      <x:c r="G65" s="56"/>
      <x:c r="H65" s="56" t="str">
        <x:f>IF(G65="","",F65*G65)</x:f>
      </x:c>
      <x:c r="I65" s="56" t="str">
        <x:f>IF(H65="","",IF('Paramètres'!$B$7="Oui",H65*'Paramètres'!$F$7,0))</x:f>
      </x:c>
      <x:c r="J65" s="56" t="str">
        <x:f>IF(H65="","",H65+I65)</x:f>
      </x:c>
      <x:c r="K65"/>
      <x:c r="L65"/>
    </x:row>
    <x:row r="66">
      <x:c r="A66" s="54"/>
      <x:c r="B66"/>
      <x:c r="C66"/>
      <x:c r="D66"/>
      <x:c r="E66"/>
      <x:c r="F66"/>
      <x:c r="G66" s="56"/>
      <x:c r="H66" s="56" t="str">
        <x:f>IF(G66="","",F66*G66)</x:f>
      </x:c>
      <x:c r="I66" s="56" t="str">
        <x:f>IF(H66="","",IF('Paramètres'!$B$7="Oui",H66*'Paramètres'!$F$7,0))</x:f>
      </x:c>
      <x:c r="J66" s="56" t="str">
        <x:f>IF(H66="","",H66+I66)</x:f>
      </x:c>
      <x:c r="K66"/>
      <x:c r="L66"/>
    </x:row>
    <x:row r="67">
      <x:c r="A67" s="54"/>
      <x:c r="B67"/>
      <x:c r="C67"/>
      <x:c r="D67"/>
      <x:c r="E67"/>
      <x:c r="F67"/>
      <x:c r="G67" s="56"/>
      <x:c r="H67" s="56" t="str">
        <x:f>IF(G67="","",F67*G67)</x:f>
      </x:c>
      <x:c r="I67" s="56" t="str">
        <x:f>IF(H67="","",IF('Paramètres'!$B$7="Oui",H67*'Paramètres'!$F$7,0))</x:f>
      </x:c>
      <x:c r="J67" s="56" t="str">
        <x:f>IF(H67="","",H67+I67)</x:f>
      </x:c>
      <x:c r="K67"/>
      <x:c r="L67"/>
    </x:row>
    <x:row r="68">
      <x:c r="A68" s="54"/>
      <x:c r="B68"/>
      <x:c r="C68"/>
      <x:c r="D68"/>
      <x:c r="E68"/>
      <x:c r="F68"/>
      <x:c r="G68" s="56"/>
      <x:c r="H68" s="56" t="str">
        <x:f>IF(G68="","",F68*G68)</x:f>
      </x:c>
      <x:c r="I68" s="56" t="str">
        <x:f>IF(H68="","",IF('Paramètres'!$B$7="Oui",H68*'Paramètres'!$F$7,0))</x:f>
      </x:c>
      <x:c r="J68" s="56" t="str">
        <x:f>IF(H68="","",H68+I68)</x:f>
      </x:c>
      <x:c r="K68"/>
      <x:c r="L68"/>
    </x:row>
    <x:row r="69">
      <x:c r="A69" s="54"/>
      <x:c r="B69"/>
      <x:c r="C69"/>
      <x:c r="D69"/>
      <x:c r="E69"/>
      <x:c r="F69"/>
      <x:c r="G69" s="56"/>
      <x:c r="H69" s="56" t="str">
        <x:f>IF(G69="","",F69*G69)</x:f>
      </x:c>
      <x:c r="I69" s="56" t="str">
        <x:f>IF(H69="","",IF('Paramètres'!$B$7="Oui",H69*'Paramètres'!$F$7,0))</x:f>
      </x:c>
      <x:c r="J69" s="56" t="str">
        <x:f>IF(H69="","",H69+I69)</x:f>
      </x:c>
      <x:c r="K69"/>
      <x:c r="L69"/>
    </x:row>
    <x:row r="70">
      <x:c r="A70" s="54"/>
      <x:c r="B70"/>
      <x:c r="C70"/>
      <x:c r="D70"/>
      <x:c r="E70"/>
      <x:c r="F70"/>
      <x:c r="G70" s="56"/>
      <x:c r="H70" s="56" t="str">
        <x:f>IF(G70="","",F70*G70)</x:f>
      </x:c>
      <x:c r="I70" s="56" t="str">
        <x:f>IF(H70="","",IF('Paramètres'!$B$7="Oui",H70*'Paramètres'!$F$7,0))</x:f>
      </x:c>
      <x:c r="J70" s="56" t="str">
        <x:f>IF(H70="","",H70+I70)</x:f>
      </x:c>
      <x:c r="K70"/>
      <x:c r="L70"/>
    </x:row>
    <x:row r="71">
      <x:c r="A71" s="54"/>
      <x:c r="B71"/>
      <x:c r="C71"/>
      <x:c r="D71"/>
      <x:c r="E71"/>
      <x:c r="F71"/>
      <x:c r="G71" s="56"/>
      <x:c r="H71" s="56" t="str">
        <x:f>IF(G71="","",F71*G71)</x:f>
      </x:c>
      <x:c r="I71" s="56" t="str">
        <x:f>IF(H71="","",IF('Paramètres'!$B$7="Oui",H71*'Paramètres'!$F$7,0))</x:f>
      </x:c>
      <x:c r="J71" s="56" t="str">
        <x:f>IF(H71="","",H71+I71)</x:f>
      </x:c>
      <x:c r="K71"/>
      <x:c r="L71"/>
    </x:row>
    <x:row r="72">
      <x:c r="A72" s="54"/>
      <x:c r="B72"/>
      <x:c r="C72"/>
      <x:c r="D72"/>
      <x:c r="E72"/>
      <x:c r="F72"/>
      <x:c r="G72" s="56"/>
      <x:c r="H72" s="56" t="str">
        <x:f>IF(G72="","",F72*G72)</x:f>
      </x:c>
      <x:c r="I72" s="56" t="str">
        <x:f>IF(H72="","",IF('Paramètres'!$B$7="Oui",H72*'Paramètres'!$F$7,0))</x:f>
      </x:c>
      <x:c r="J72" s="56" t="str">
        <x:f>IF(H72="","",H72+I72)</x:f>
      </x:c>
      <x:c r="K72"/>
      <x:c r="L72"/>
    </x:row>
    <x:row r="73">
      <x:c r="A73" s="54"/>
      <x:c r="B73"/>
      <x:c r="C73"/>
      <x:c r="D73"/>
      <x:c r="E73"/>
      <x:c r="F73"/>
      <x:c r="G73" s="56"/>
      <x:c r="H73" s="56" t="str">
        <x:f>IF(G73="","",F73*G73)</x:f>
      </x:c>
      <x:c r="I73" s="56" t="str">
        <x:f>IF(H73="","",IF('Paramètres'!$B$7="Oui",H73*'Paramètres'!$F$7,0))</x:f>
      </x:c>
      <x:c r="J73" s="56" t="str">
        <x:f>IF(H73="","",H73+I73)</x:f>
      </x:c>
      <x:c r="K73"/>
      <x:c r="L73"/>
    </x:row>
    <x:row r="74">
      <x:c r="A74" s="54"/>
      <x:c r="B74"/>
      <x:c r="C74"/>
      <x:c r="D74"/>
      <x:c r="E74"/>
      <x:c r="F74"/>
      <x:c r="G74" s="56"/>
      <x:c r="H74" s="56" t="str">
        <x:f>IF(G74="","",F74*G74)</x:f>
      </x:c>
      <x:c r="I74" s="56" t="str">
        <x:f>IF(H74="","",IF('Paramètres'!$B$7="Oui",H74*'Paramètres'!$F$7,0))</x:f>
      </x:c>
      <x:c r="J74" s="56" t="str">
        <x:f>IF(H74="","",H74+I74)</x:f>
      </x:c>
      <x:c r="K74"/>
      <x:c r="L74"/>
    </x:row>
    <x:row r="75">
      <x:c r="A75" s="54"/>
      <x:c r="B75"/>
      <x:c r="C75"/>
      <x:c r="D75"/>
      <x:c r="E75"/>
      <x:c r="F75"/>
      <x:c r="G75" s="56"/>
      <x:c r="H75" s="56" t="str">
        <x:f>IF(G75="","",F75*G75)</x:f>
      </x:c>
      <x:c r="I75" s="56" t="str">
        <x:f>IF(H75="","",IF('Paramètres'!$B$7="Oui",H75*'Paramètres'!$F$7,0))</x:f>
      </x:c>
      <x:c r="J75" s="56" t="str">
        <x:f>IF(H75="","",H75+I75)</x:f>
      </x:c>
      <x:c r="K75"/>
      <x:c r="L75"/>
    </x:row>
    <x:row r="76">
      <x:c r="A76" s="54"/>
      <x:c r="B76"/>
      <x:c r="C76"/>
      <x:c r="D76"/>
      <x:c r="E76"/>
      <x:c r="F76"/>
      <x:c r="G76" s="56"/>
      <x:c r="H76" s="56" t="str">
        <x:f>IF(G76="","",F76*G76)</x:f>
      </x:c>
      <x:c r="I76" s="56" t="str">
        <x:f>IF(H76="","",IF('Paramètres'!$B$7="Oui",H76*'Paramètres'!$F$7,0))</x:f>
      </x:c>
      <x:c r="J76" s="56" t="str">
        <x:f>IF(H76="","",H76+I76)</x:f>
      </x:c>
      <x:c r="K76"/>
      <x:c r="L76"/>
    </x:row>
    <x:row r="77">
      <x:c r="A77" s="54"/>
      <x:c r="B77"/>
      <x:c r="C77"/>
      <x:c r="D77"/>
      <x:c r="E77"/>
      <x:c r="F77"/>
      <x:c r="G77" s="56"/>
      <x:c r="H77" s="56" t="str">
        <x:f>IF(G77="","",F77*G77)</x:f>
      </x:c>
      <x:c r="I77" s="56" t="str">
        <x:f>IF(H77="","",IF('Paramètres'!$B$7="Oui",H77*'Paramètres'!$F$7,0))</x:f>
      </x:c>
      <x:c r="J77" s="56" t="str">
        <x:f>IF(H77="","",H77+I77)</x:f>
      </x:c>
      <x:c r="K77"/>
      <x:c r="L77"/>
    </x:row>
    <x:row r="78">
      <x:c r="A78" s="54"/>
      <x:c r="B78"/>
      <x:c r="C78"/>
      <x:c r="D78"/>
      <x:c r="E78"/>
      <x:c r="F78"/>
      <x:c r="G78" s="56"/>
      <x:c r="H78" s="56" t="str">
        <x:f>IF(G78="","",F78*G78)</x:f>
      </x:c>
      <x:c r="I78" s="56" t="str">
        <x:f>IF(H78="","",IF('Paramètres'!$B$7="Oui",H78*'Paramètres'!$F$7,0))</x:f>
      </x:c>
      <x:c r="J78" s="56" t="str">
        <x:f>IF(H78="","",H78+I78)</x:f>
      </x:c>
      <x:c r="K78"/>
      <x:c r="L78"/>
    </x:row>
    <x:row r="79">
      <x:c r="A79" s="54"/>
      <x:c r="B79"/>
      <x:c r="C79"/>
      <x:c r="D79"/>
      <x:c r="E79"/>
      <x:c r="F79"/>
      <x:c r="G79" s="56"/>
      <x:c r="H79" s="56" t="str">
        <x:f>IF(G79="","",F79*G79)</x:f>
      </x:c>
      <x:c r="I79" s="56" t="str">
        <x:f>IF(H79="","",IF('Paramètres'!$B$7="Oui",H79*'Paramètres'!$F$7,0))</x:f>
      </x:c>
      <x:c r="J79" s="56" t="str">
        <x:f>IF(H79="","",H79+I79)</x:f>
      </x:c>
      <x:c r="K79"/>
      <x:c r="L79"/>
    </x:row>
    <x:row r="80">
      <x:c r="A80" s="54"/>
      <x:c r="B80"/>
      <x:c r="C80"/>
      <x:c r="D80"/>
      <x:c r="E80"/>
      <x:c r="F80"/>
      <x:c r="G80" s="56"/>
      <x:c r="H80" s="56" t="str">
        <x:f>IF(G80="","",F80*G80)</x:f>
      </x:c>
      <x:c r="I80" s="56" t="str">
        <x:f>IF(H80="","",IF('Paramètres'!$B$7="Oui",H80*'Paramètres'!$F$7,0))</x:f>
      </x:c>
      <x:c r="J80" s="56" t="str">
        <x:f>IF(H80="","",H80+I80)</x:f>
      </x:c>
      <x:c r="K80"/>
      <x:c r="L80"/>
    </x:row>
    <x:row r="81">
      <x:c r="A81" s="54"/>
      <x:c r="B81"/>
      <x:c r="C81"/>
      <x:c r="D81"/>
      <x:c r="E81"/>
      <x:c r="F81"/>
      <x:c r="G81" s="56"/>
      <x:c r="H81" s="56" t="str">
        <x:f>IF(G81="","",F81*G81)</x:f>
      </x:c>
      <x:c r="I81" s="56" t="str">
        <x:f>IF(H81="","",IF('Paramètres'!$B$7="Oui",H81*'Paramètres'!$F$7,0))</x:f>
      </x:c>
      <x:c r="J81" s="56" t="str">
        <x:f>IF(H81="","",H81+I81)</x:f>
      </x:c>
      <x:c r="K81"/>
      <x:c r="L81"/>
    </x:row>
    <x:row r="82">
      <x:c r="A82" s="54"/>
      <x:c r="B82"/>
      <x:c r="C82"/>
      <x:c r="D82"/>
      <x:c r="E82"/>
      <x:c r="F82"/>
      <x:c r="G82" s="56"/>
      <x:c r="H82" s="56" t="str">
        <x:f>IF(G82="","",F82*G82)</x:f>
      </x:c>
      <x:c r="I82" s="56" t="str">
        <x:f>IF(H82="","",IF('Paramètres'!$B$7="Oui",H82*'Paramètres'!$F$7,0))</x:f>
      </x:c>
      <x:c r="J82" s="56" t="str">
        <x:f>IF(H82="","",H82+I82)</x:f>
      </x:c>
      <x:c r="K82"/>
      <x:c r="L82"/>
    </x:row>
    <x:row r="83">
      <x:c r="A83" s="54"/>
      <x:c r="B83"/>
      <x:c r="C83"/>
      <x:c r="D83"/>
      <x:c r="E83"/>
      <x:c r="F83"/>
      <x:c r="G83" s="56"/>
      <x:c r="H83" s="56" t="str">
        <x:f>IF(G83="","",F83*G83)</x:f>
      </x:c>
      <x:c r="I83" s="56" t="str">
        <x:f>IF(H83="","",IF('Paramètres'!$B$7="Oui",H83*'Paramètres'!$F$7,0))</x:f>
      </x:c>
      <x:c r="J83" s="56" t="str">
        <x:f>IF(H83="","",H83+I83)</x:f>
      </x:c>
      <x:c r="K83"/>
      <x:c r="L83"/>
    </x:row>
    <x:row r="84">
      <x:c r="A84" s="54"/>
      <x:c r="B84"/>
      <x:c r="C84"/>
      <x:c r="D84"/>
      <x:c r="E84"/>
      <x:c r="F84"/>
      <x:c r="G84" s="56"/>
      <x:c r="H84" s="56" t="str">
        <x:f>IF(G84="","",F84*G84)</x:f>
      </x:c>
      <x:c r="I84" s="56" t="str">
        <x:f>IF(H84="","",IF('Paramètres'!$B$7="Oui",H84*'Paramètres'!$F$7,0))</x:f>
      </x:c>
      <x:c r="J84" s="56" t="str">
        <x:f>IF(H84="","",H84+I84)</x:f>
      </x:c>
      <x:c r="K84"/>
      <x:c r="L84"/>
    </x:row>
    <x:row r="85">
      <x:c r="A85" s="54"/>
      <x:c r="B85"/>
      <x:c r="C85"/>
      <x:c r="D85"/>
      <x:c r="E85"/>
      <x:c r="F85"/>
      <x:c r="G85" s="56"/>
      <x:c r="H85" s="56" t="str">
        <x:f>IF(G85="","",F85*G85)</x:f>
      </x:c>
      <x:c r="I85" s="56" t="str">
        <x:f>IF(H85="","",IF('Paramètres'!$B$7="Oui",H85*'Paramètres'!$F$7,0))</x:f>
      </x:c>
      <x:c r="J85" s="56" t="str">
        <x:f>IF(H85="","",H85+I85)</x:f>
      </x:c>
      <x:c r="K85"/>
      <x:c r="L85"/>
    </x:row>
    <x:row r="86">
      <x:c r="A86" s="54"/>
      <x:c r="B86"/>
      <x:c r="C86"/>
      <x:c r="D86"/>
      <x:c r="E86"/>
      <x:c r="F86"/>
      <x:c r="G86" s="56"/>
      <x:c r="H86" s="56" t="str">
        <x:f>IF(G86="","",F86*G86)</x:f>
      </x:c>
      <x:c r="I86" s="56" t="str">
        <x:f>IF(H86="","",IF('Paramètres'!$B$7="Oui",H86*'Paramètres'!$F$7,0))</x:f>
      </x:c>
      <x:c r="J86" s="56" t="str">
        <x:f>IF(H86="","",H86+I86)</x:f>
      </x:c>
      <x:c r="K86"/>
      <x:c r="L86"/>
    </x:row>
    <x:row r="87">
      <x:c r="A87" s="54"/>
      <x:c r="B87"/>
      <x:c r="C87"/>
      <x:c r="D87"/>
      <x:c r="E87"/>
      <x:c r="F87"/>
      <x:c r="G87" s="56"/>
      <x:c r="H87" s="56" t="str">
        <x:f>IF(G87="","",F87*G87)</x:f>
      </x:c>
      <x:c r="I87" s="56" t="str">
        <x:f>IF(H87="","",IF('Paramètres'!$B$7="Oui",H87*'Paramètres'!$F$7,0))</x:f>
      </x:c>
      <x:c r="J87" s="56" t="str">
        <x:f>IF(H87="","",H87+I87)</x:f>
      </x:c>
      <x:c r="K87"/>
      <x:c r="L87"/>
    </x:row>
    <x:row r="88">
      <x:c r="A88" s="54"/>
      <x:c r="B88"/>
      <x:c r="C88"/>
      <x:c r="D88"/>
      <x:c r="E88"/>
      <x:c r="F88"/>
      <x:c r="G88" s="56"/>
      <x:c r="H88" s="56" t="str">
        <x:f>IF(G88="","",F88*G88)</x:f>
      </x:c>
      <x:c r="I88" s="56" t="str">
        <x:f>IF(H88="","",IF('Paramètres'!$B$7="Oui",H88*'Paramètres'!$F$7,0))</x:f>
      </x:c>
      <x:c r="J88" s="56" t="str">
        <x:f>IF(H88="","",H88+I88)</x:f>
      </x:c>
      <x:c r="K88"/>
      <x:c r="L88"/>
    </x:row>
    <x:row r="89">
      <x:c r="A89" s="54"/>
      <x:c r="B89"/>
      <x:c r="C89"/>
      <x:c r="D89"/>
      <x:c r="E89"/>
      <x:c r="F89"/>
      <x:c r="G89" s="56"/>
      <x:c r="H89" s="56" t="str">
        <x:f>IF(G89="","",F89*G89)</x:f>
      </x:c>
      <x:c r="I89" s="56" t="str">
        <x:f>IF(H89="","",IF('Paramètres'!$B$7="Oui",H89*'Paramètres'!$F$7,0))</x:f>
      </x:c>
      <x:c r="J89" s="56" t="str">
        <x:f>IF(H89="","",H89+I89)</x:f>
      </x:c>
      <x:c r="K89"/>
      <x:c r="L89"/>
    </x:row>
    <x:row r="90">
      <x:c r="A90" s="54"/>
      <x:c r="B90"/>
      <x:c r="C90"/>
      <x:c r="D90"/>
      <x:c r="E90"/>
      <x:c r="F90"/>
      <x:c r="G90" s="56"/>
      <x:c r="H90" s="56" t="str">
        <x:f>IF(G90="","",F90*G90)</x:f>
      </x:c>
      <x:c r="I90" s="56" t="str">
        <x:f>IF(H90="","",IF('Paramètres'!$B$7="Oui",H90*'Paramètres'!$F$7,0))</x:f>
      </x:c>
      <x:c r="J90" s="56" t="str">
        <x:f>IF(H90="","",H90+I90)</x:f>
      </x:c>
      <x:c r="K90"/>
      <x:c r="L90"/>
    </x:row>
    <x:row r="91">
      <x:c r="A91" s="54"/>
      <x:c r="B91"/>
      <x:c r="C91"/>
      <x:c r="D91"/>
      <x:c r="E91"/>
      <x:c r="F91"/>
      <x:c r="G91" s="56"/>
      <x:c r="H91" s="56" t="str">
        <x:f>IF(G91="","",F91*G91)</x:f>
      </x:c>
      <x:c r="I91" s="56" t="str">
        <x:f>IF(H91="","",IF('Paramètres'!$B$7="Oui",H91*'Paramètres'!$F$7,0))</x:f>
      </x:c>
      <x:c r="J91" s="56" t="str">
        <x:f>IF(H91="","",H91+I91)</x:f>
      </x:c>
      <x:c r="K91"/>
      <x:c r="L91"/>
    </x:row>
    <x:row r="92">
      <x:c r="A92" s="54"/>
      <x:c r="B92"/>
      <x:c r="C92"/>
      <x:c r="D92"/>
      <x:c r="E92"/>
      <x:c r="F92"/>
      <x:c r="G92" s="56"/>
      <x:c r="H92" s="56" t="str">
        <x:f>IF(G92="","",F92*G92)</x:f>
      </x:c>
      <x:c r="I92" s="56" t="str">
        <x:f>IF(H92="","",IF('Paramètres'!$B$7="Oui",H92*'Paramètres'!$F$7,0))</x:f>
      </x:c>
      <x:c r="J92" s="56" t="str">
        <x:f>IF(H92="","",H92+I92)</x:f>
      </x:c>
      <x:c r="K92"/>
      <x:c r="L92"/>
    </x:row>
    <x:row r="93">
      <x:c r="A93" s="54"/>
      <x:c r="B93"/>
      <x:c r="C93"/>
      <x:c r="D93"/>
      <x:c r="E93"/>
      <x:c r="F93"/>
      <x:c r="G93" s="56"/>
      <x:c r="H93" s="56" t="str">
        <x:f>IF(G93="","",F93*G93)</x:f>
      </x:c>
      <x:c r="I93" s="56" t="str">
        <x:f>IF(H93="","",IF('Paramètres'!$B$7="Oui",H93*'Paramètres'!$F$7,0))</x:f>
      </x:c>
      <x:c r="J93" s="56" t="str">
        <x:f>IF(H93="","",H93+I93)</x:f>
      </x:c>
      <x:c r="K93"/>
      <x:c r="L93"/>
    </x:row>
    <x:row r="94">
      <x:c r="A94" s="54"/>
      <x:c r="B94"/>
      <x:c r="C94"/>
      <x:c r="D94"/>
      <x:c r="E94"/>
      <x:c r="F94"/>
      <x:c r="G94" s="56"/>
      <x:c r="H94" s="56" t="str">
        <x:f>IF(G94="","",F94*G94)</x:f>
      </x:c>
      <x:c r="I94" s="56" t="str">
        <x:f>IF(H94="","",IF('Paramètres'!$B$7="Oui",H94*'Paramètres'!$F$7,0))</x:f>
      </x:c>
      <x:c r="J94" s="56" t="str">
        <x:f>IF(H94="","",H94+I94)</x:f>
      </x:c>
      <x:c r="K94"/>
      <x:c r="L94"/>
    </x:row>
    <x:row r="95">
      <x:c r="A95" s="54"/>
      <x:c r="B95"/>
      <x:c r="C95"/>
      <x:c r="D95"/>
      <x:c r="E95"/>
      <x:c r="F95"/>
      <x:c r="G95" s="56"/>
      <x:c r="H95" s="56" t="str">
        <x:f>IF(G95="","",F95*G95)</x:f>
      </x:c>
      <x:c r="I95" s="56" t="str">
        <x:f>IF(H95="","",IF('Paramètres'!$B$7="Oui",H95*'Paramètres'!$F$7,0))</x:f>
      </x:c>
      <x:c r="J95" s="56" t="str">
        <x:f>IF(H95="","",H95+I95)</x:f>
      </x:c>
      <x:c r="K95"/>
      <x:c r="L95"/>
    </x:row>
    <x:row r="96">
      <x:c r="A96" s="54"/>
      <x:c r="B96"/>
      <x:c r="C96"/>
      <x:c r="D96"/>
      <x:c r="E96"/>
      <x:c r="F96"/>
      <x:c r="G96" s="56"/>
      <x:c r="H96" s="56" t="str">
        <x:f>IF(G96="","",F96*G96)</x:f>
      </x:c>
      <x:c r="I96" s="56" t="str">
        <x:f>IF(H96="","",IF('Paramètres'!$B$7="Oui",H96*'Paramètres'!$F$7,0))</x:f>
      </x:c>
      <x:c r="J96" s="56" t="str">
        <x:f>IF(H96="","",H96+I96)</x:f>
      </x:c>
      <x:c r="K96"/>
      <x:c r="L96"/>
    </x:row>
    <x:row r="97">
      <x:c r="A97" s="54"/>
      <x:c r="B97"/>
      <x:c r="C97"/>
      <x:c r="D97"/>
      <x:c r="E97"/>
      <x:c r="F97"/>
      <x:c r="G97" s="56"/>
      <x:c r="H97" s="56" t="str">
        <x:f>IF(G97="","",F97*G97)</x:f>
      </x:c>
      <x:c r="I97" s="56" t="str">
        <x:f>IF(H97="","",IF('Paramètres'!$B$7="Oui",H97*'Paramètres'!$F$7,0))</x:f>
      </x:c>
      <x:c r="J97" s="56" t="str">
        <x:f>IF(H97="","",H97+I97)</x:f>
      </x:c>
      <x:c r="K97"/>
      <x:c r="L97"/>
    </x:row>
    <x:row r="98">
      <x:c r="A98" s="54"/>
      <x:c r="B98"/>
      <x:c r="C98"/>
      <x:c r="D98"/>
      <x:c r="E98"/>
      <x:c r="F98"/>
      <x:c r="G98" s="56"/>
      <x:c r="H98" s="56" t="str">
        <x:f>IF(G98="","",F98*G98)</x:f>
      </x:c>
      <x:c r="I98" s="56" t="str">
        <x:f>IF(H98="","",IF('Paramètres'!$B$7="Oui",H98*'Paramètres'!$F$7,0))</x:f>
      </x:c>
      <x:c r="J98" s="56" t="str">
        <x:f>IF(H98="","",H98+I98)</x:f>
      </x:c>
      <x:c r="K98"/>
      <x:c r="L98"/>
    </x:row>
    <x:row r="99">
      <x:c r="A99" s="54"/>
      <x:c r="B99"/>
      <x:c r="C99"/>
      <x:c r="D99"/>
      <x:c r="E99"/>
      <x:c r="F99"/>
      <x:c r="G99" s="56"/>
      <x:c r="H99" s="56" t="str">
        <x:f>IF(G99="","",F99*G99)</x:f>
      </x:c>
      <x:c r="I99" s="56" t="str">
        <x:f>IF(H99="","",IF('Paramètres'!$B$7="Oui",H99*'Paramètres'!$F$7,0))</x:f>
      </x:c>
      <x:c r="J99" s="56" t="str">
        <x:f>IF(H99="","",H99+I99)</x:f>
      </x:c>
      <x:c r="K99"/>
      <x:c r="L99"/>
    </x:row>
    <x:row r="100">
      <x:c r="A100" s="54"/>
      <x:c r="B100"/>
      <x:c r="C100"/>
      <x:c r="D100"/>
      <x:c r="E100"/>
      <x:c r="F100"/>
      <x:c r="G100" s="56"/>
      <x:c r="H100" s="56" t="str">
        <x:f>IF(G100="","",F100*G100)</x:f>
      </x:c>
      <x:c r="I100" s="56" t="str">
        <x:f>IF(H100="","",IF('Paramètres'!$B$7="Oui",H100*'Paramètres'!$F$7,0))</x:f>
      </x:c>
      <x:c r="J100" s="56" t="str">
        <x:f>IF(H100="","",H100+I100)</x:f>
      </x:c>
      <x:c r="K100"/>
      <x:c r="L100"/>
    </x:row>
    <x:row r="101">
      <x:c r="A101" s="54"/>
      <x:c r="B101"/>
      <x:c r="C101"/>
      <x:c r="D101"/>
      <x:c r="E101"/>
      <x:c r="F101"/>
      <x:c r="G101" s="56"/>
      <x:c r="H101" s="56" t="str">
        <x:f>IF(G101="","",F101*G101)</x:f>
      </x:c>
      <x:c r="I101" s="56" t="str">
        <x:f>IF(H101="","",IF('Paramètres'!$B$7="Oui",H101*'Paramètres'!$F$7,0))</x:f>
      </x:c>
      <x:c r="J101" s="56" t="str">
        <x:f>IF(H101="","",H101+I101)</x:f>
      </x:c>
      <x:c r="K101"/>
      <x:c r="L101"/>
    </x:row>
    <x:row r="102">
      <x:c r="A102" s="54"/>
      <x:c r="B102"/>
      <x:c r="C102"/>
      <x:c r="D102"/>
      <x:c r="E102"/>
      <x:c r="F102"/>
      <x:c r="G102" s="56"/>
      <x:c r="H102" s="56" t="str">
        <x:f>IF(G102="","",F102*G102)</x:f>
      </x:c>
      <x:c r="I102" s="56" t="str">
        <x:f>IF(H102="","",IF('Paramètres'!$B$7="Oui",H102*'Paramètres'!$F$7,0))</x:f>
      </x:c>
      <x:c r="J102" s="56" t="str">
        <x:f>IF(H102="","",H102+I102)</x:f>
      </x:c>
      <x:c r="K102"/>
      <x:c r="L102"/>
    </x:row>
    <x:row r="103">
      <x:c r="A103" s="54"/>
      <x:c r="B103"/>
      <x:c r="C103"/>
      <x:c r="D103"/>
      <x:c r="E103"/>
      <x:c r="F103"/>
      <x:c r="G103" s="56"/>
      <x:c r="H103" s="56" t="str">
        <x:f>IF(G103="","",F103*G103)</x:f>
      </x:c>
      <x:c r="I103" s="56" t="str">
        <x:f>IF(H103="","",IF('Paramètres'!$B$7="Oui",H103*'Paramètres'!$F$7,0))</x:f>
      </x:c>
      <x:c r="J103" s="56" t="str">
        <x:f>IF(H103="","",H103+I103)</x:f>
      </x:c>
      <x:c r="K103"/>
      <x:c r="L103"/>
    </x:row>
    <x:row r="104">
      <x:c r="A104" s="54"/>
      <x:c r="B104"/>
      <x:c r="C104"/>
      <x:c r="D104"/>
      <x:c r="E104"/>
      <x:c r="F104"/>
      <x:c r="G104" s="56"/>
      <x:c r="H104" s="56" t="str">
        <x:f>IF(G104="","",F104*G104)</x:f>
      </x:c>
      <x:c r="I104" s="56" t="str">
        <x:f>IF(H104="","",IF('Paramètres'!$B$7="Oui",H104*'Paramètres'!$F$7,0))</x:f>
      </x:c>
      <x:c r="J104" s="56" t="str">
        <x:f>IF(H104="","",H104+I104)</x:f>
      </x:c>
      <x:c r="K104"/>
      <x:c r="L104"/>
    </x:row>
    <x:row r="105">
      <x:c r="A105" s="54"/>
      <x:c r="B105"/>
      <x:c r="C105"/>
      <x:c r="D105"/>
      <x:c r="E105"/>
      <x:c r="F105"/>
      <x:c r="G105" s="56"/>
      <x:c r="H105" s="56" t="str">
        <x:f>IF(G105="","",F105*G105)</x:f>
      </x:c>
      <x:c r="I105" s="56" t="str">
        <x:f>IF(H105="","",IF('Paramètres'!$B$7="Oui",H105*'Paramètres'!$F$7,0))</x:f>
      </x:c>
      <x:c r="J105" s="56" t="str">
        <x:f>IF(H105="","",H105+I105)</x:f>
      </x:c>
      <x:c r="K105"/>
      <x:c r="L105"/>
    </x:row>
    <x:row r="106">
      <x:c r="A106" s="54"/>
      <x:c r="B106"/>
      <x:c r="C106"/>
      <x:c r="D106"/>
      <x:c r="E106"/>
      <x:c r="F106"/>
      <x:c r="G106" s="56"/>
      <x:c r="H106" s="56" t="str">
        <x:f>IF(G106="","",F106*G106)</x:f>
      </x:c>
      <x:c r="I106" s="56" t="str">
        <x:f>IF(H106="","",IF('Paramètres'!$B$7="Oui",H106*'Paramètres'!$F$7,0))</x:f>
      </x:c>
      <x:c r="J106" s="56" t="str">
        <x:f>IF(H106="","",H106+I106)</x:f>
      </x:c>
      <x:c r="K106"/>
      <x:c r="L106"/>
    </x:row>
    <x:row r="107">
      <x:c r="A107" s="54"/>
      <x:c r="B107"/>
      <x:c r="C107"/>
      <x:c r="D107"/>
      <x:c r="E107"/>
      <x:c r="F107"/>
      <x:c r="G107" s="56"/>
      <x:c r="H107" s="56" t="str">
        <x:f>IF(G107="","",F107*G107)</x:f>
      </x:c>
      <x:c r="I107" s="56" t="str">
        <x:f>IF(H107="","",IF('Paramètres'!$B$7="Oui",H107*'Paramètres'!$F$7,0))</x:f>
      </x:c>
      <x:c r="J107" s="56" t="str">
        <x:f>IF(H107="","",H107+I107)</x:f>
      </x:c>
      <x:c r="K107"/>
      <x:c r="L107"/>
    </x:row>
    <x:row r="108">
      <x:c r="A108" s="54"/>
      <x:c r="B108"/>
      <x:c r="C108"/>
      <x:c r="D108"/>
      <x:c r="E108"/>
      <x:c r="F108"/>
      <x:c r="G108" s="56"/>
      <x:c r="H108" s="56" t="str">
        <x:f>IF(G108="","",F108*G108)</x:f>
      </x:c>
      <x:c r="I108" s="56" t="str">
        <x:f>IF(H108="","",IF('Paramètres'!$B$7="Oui",H108*'Paramètres'!$F$7,0))</x:f>
      </x:c>
      <x:c r="J108" s="56" t="str">
        <x:f>IF(H108="","",H108+I108)</x:f>
      </x:c>
      <x:c r="K108"/>
      <x:c r="L108"/>
    </x:row>
    <x:row r="109">
      <x:c r="A109" s="54"/>
      <x:c r="B109"/>
      <x:c r="C109"/>
      <x:c r="D109"/>
      <x:c r="E109"/>
      <x:c r="F109"/>
      <x:c r="G109" s="56"/>
      <x:c r="H109" s="56" t="str">
        <x:f>IF(G109="","",F109*G109)</x:f>
      </x:c>
      <x:c r="I109" s="56" t="str">
        <x:f>IF(H109="","",IF('Paramètres'!$B$7="Oui",H109*'Paramètres'!$F$7,0))</x:f>
      </x:c>
      <x:c r="J109" s="56" t="str">
        <x:f>IF(H109="","",H109+I109)</x:f>
      </x:c>
      <x:c r="K109"/>
      <x:c r="L109"/>
    </x:row>
    <x:row r="110">
      <x:c r="A110" s="54"/>
      <x:c r="B110"/>
      <x:c r="C110"/>
      <x:c r="D110"/>
      <x:c r="E110"/>
      <x:c r="F110"/>
      <x:c r="G110" s="56"/>
      <x:c r="H110" s="56" t="str">
        <x:f>IF(G110="","",F110*G110)</x:f>
      </x:c>
      <x:c r="I110" s="56" t="str">
        <x:f>IF(H110="","",IF('Paramètres'!$B$7="Oui",H110*'Paramètres'!$F$7,0))</x:f>
      </x:c>
      <x:c r="J110" s="56" t="str">
        <x:f>IF(H110="","",H110+I110)</x:f>
      </x:c>
      <x:c r="K110"/>
      <x:c r="L110"/>
    </x:row>
    <x:row r="111">
      <x:c r="A111" s="54"/>
      <x:c r="B111"/>
      <x:c r="C111"/>
      <x:c r="D111"/>
      <x:c r="E111"/>
      <x:c r="F111"/>
      <x:c r="G111" s="56"/>
      <x:c r="H111" s="56" t="str">
        <x:f>IF(G111="","",F111*G111)</x:f>
      </x:c>
      <x:c r="I111" s="56" t="str">
        <x:f>IF(H111="","",IF('Paramètres'!$B$7="Oui",H111*'Paramètres'!$F$7,0))</x:f>
      </x:c>
      <x:c r="J111" s="56" t="str">
        <x:f>IF(H111="","",H111+I111)</x:f>
      </x:c>
      <x:c r="K111"/>
      <x:c r="L111"/>
    </x:row>
    <x:row r="112">
      <x:c r="A112" s="54"/>
      <x:c r="B112"/>
      <x:c r="C112"/>
      <x:c r="D112"/>
      <x:c r="E112"/>
      <x:c r="F112"/>
      <x:c r="G112" s="56"/>
      <x:c r="H112" s="56" t="str">
        <x:f>IF(G112="","",F112*G112)</x:f>
      </x:c>
      <x:c r="I112" s="56" t="str">
        <x:f>IF(H112="","",IF('Paramètres'!$B$7="Oui",H112*'Paramètres'!$F$7,0))</x:f>
      </x:c>
      <x:c r="J112" s="56" t="str">
        <x:f>IF(H112="","",H112+I112)</x:f>
      </x:c>
      <x:c r="K112"/>
      <x:c r="L112"/>
    </x:row>
    <x:row r="113">
      <x:c r="A113" s="54"/>
      <x:c r="B113"/>
      <x:c r="C113"/>
      <x:c r="D113"/>
      <x:c r="E113"/>
      <x:c r="F113"/>
      <x:c r="G113" s="56"/>
      <x:c r="H113" s="56" t="str">
        <x:f>IF(G113="","",F113*G113)</x:f>
      </x:c>
      <x:c r="I113" s="56" t="str">
        <x:f>IF(H113="","",IF('Paramètres'!$B$7="Oui",H113*'Paramètres'!$F$7,0))</x:f>
      </x:c>
      <x:c r="J113" s="56" t="str">
        <x:f>IF(H113="","",H113+I113)</x:f>
      </x:c>
      <x:c r="K113"/>
      <x:c r="L113"/>
    </x:row>
    <x:row r="114">
      <x:c r="A114" s="54"/>
      <x:c r="B114"/>
      <x:c r="C114"/>
      <x:c r="D114"/>
      <x:c r="E114"/>
      <x:c r="F114"/>
      <x:c r="G114" s="56"/>
      <x:c r="H114" s="56" t="str">
        <x:f>IF(G114="","",F114*G114)</x:f>
      </x:c>
      <x:c r="I114" s="56" t="str">
        <x:f>IF(H114="","",IF('Paramètres'!$B$7="Oui",H114*'Paramètres'!$F$7,0))</x:f>
      </x:c>
      <x:c r="J114" s="56" t="str">
        <x:f>IF(H114="","",H114+I114)</x:f>
      </x:c>
      <x:c r="K114"/>
      <x:c r="L114"/>
    </x:row>
    <x:row r="115">
      <x:c r="A115" s="54"/>
      <x:c r="B115"/>
      <x:c r="C115"/>
      <x:c r="D115"/>
      <x:c r="E115"/>
      <x:c r="F115"/>
      <x:c r="G115" s="56"/>
      <x:c r="H115" s="56" t="str">
        <x:f>IF(G115="","",F115*G115)</x:f>
      </x:c>
      <x:c r="I115" s="56" t="str">
        <x:f>IF(H115="","",IF('Paramètres'!$B$7="Oui",H115*'Paramètres'!$F$7,0))</x:f>
      </x:c>
      <x:c r="J115" s="56" t="str">
        <x:f>IF(H115="","",H115+I115)</x:f>
      </x:c>
      <x:c r="K115"/>
      <x:c r="L115"/>
    </x:row>
    <x:row r="116">
      <x:c r="A116" s="54"/>
      <x:c r="B116"/>
      <x:c r="C116"/>
      <x:c r="D116"/>
      <x:c r="E116"/>
      <x:c r="F116"/>
      <x:c r="G116" s="56"/>
      <x:c r="H116" s="56" t="str">
        <x:f>IF(G116="","",F116*G116)</x:f>
      </x:c>
      <x:c r="I116" s="56" t="str">
        <x:f>IF(H116="","",IF('Paramètres'!$B$7="Oui",H116*'Paramètres'!$F$7,0))</x:f>
      </x:c>
      <x:c r="J116" s="56" t="str">
        <x:f>IF(H116="","",H116+I116)</x:f>
      </x:c>
      <x:c r="K116"/>
      <x:c r="L116"/>
    </x:row>
    <x:row r="117">
      <x:c r="A117" s="54"/>
      <x:c r="B117"/>
      <x:c r="C117"/>
      <x:c r="D117"/>
      <x:c r="E117"/>
      <x:c r="F117"/>
      <x:c r="G117" s="56"/>
      <x:c r="H117" s="56" t="str">
        <x:f>IF(G117="","",F117*G117)</x:f>
      </x:c>
      <x:c r="I117" s="56" t="str">
        <x:f>IF(H117="","",IF('Paramètres'!$B$7="Oui",H117*'Paramètres'!$F$7,0))</x:f>
      </x:c>
      <x:c r="J117" s="56" t="str">
        <x:f>IF(H117="","",H117+I117)</x:f>
      </x:c>
      <x:c r="K117"/>
      <x:c r="L117"/>
    </x:row>
    <x:row r="118">
      <x:c r="A118" s="54"/>
      <x:c r="B118"/>
      <x:c r="C118"/>
      <x:c r="D118"/>
      <x:c r="E118"/>
      <x:c r="F118"/>
      <x:c r="G118" s="56"/>
      <x:c r="H118" s="56" t="str">
        <x:f>IF(G118="","",F118*G118)</x:f>
      </x:c>
      <x:c r="I118" s="56" t="str">
        <x:f>IF(H118="","",IF('Paramètres'!$B$7="Oui",H118*'Paramètres'!$F$7,0))</x:f>
      </x:c>
      <x:c r="J118" s="56" t="str">
        <x:f>IF(H118="","",H118+I118)</x:f>
      </x:c>
      <x:c r="K118"/>
      <x:c r="L118"/>
    </x:row>
    <x:row r="119">
      <x:c r="A119" s="54"/>
      <x:c r="B119"/>
      <x:c r="C119"/>
      <x:c r="D119"/>
      <x:c r="E119"/>
      <x:c r="F119"/>
      <x:c r="G119" s="56"/>
      <x:c r="H119" s="56" t="str">
        <x:f>IF(G119="","",F119*G119)</x:f>
      </x:c>
      <x:c r="I119" s="56" t="str">
        <x:f>IF(H119="","",IF('Paramètres'!$B$7="Oui",H119*'Paramètres'!$F$7,0))</x:f>
      </x:c>
      <x:c r="J119" s="56" t="str">
        <x:f>IF(H119="","",H119+I119)</x:f>
      </x:c>
      <x:c r="K119"/>
      <x:c r="L119"/>
    </x:row>
    <x:row r="120">
      <x:c r="A120" s="54"/>
      <x:c r="B120"/>
      <x:c r="C120"/>
      <x:c r="D120"/>
      <x:c r="E120"/>
      <x:c r="F120"/>
      <x:c r="G120" s="56"/>
      <x:c r="H120" s="56" t="str">
        <x:f>IF(G120="","",F120*G120)</x:f>
      </x:c>
      <x:c r="I120" s="56" t="str">
        <x:f>IF(H120="","",IF('Paramètres'!$B$7="Oui",H120*'Paramètres'!$F$7,0))</x:f>
      </x:c>
      <x:c r="J120" s="56" t="str">
        <x:f>IF(H120="","",H120+I120)</x:f>
      </x:c>
      <x:c r="K120"/>
      <x:c r="L120"/>
    </x:row>
    <x:row r="121">
      <x:c r="A121" s="54"/>
      <x:c r="B121"/>
      <x:c r="C121"/>
      <x:c r="D121"/>
      <x:c r="E121"/>
      <x:c r="F121"/>
      <x:c r="G121" s="56"/>
      <x:c r="H121" s="56" t="str">
        <x:f>IF(G121="","",F121*G121)</x:f>
      </x:c>
      <x:c r="I121" s="56" t="str">
        <x:f>IF(H121="","",IF('Paramètres'!$B$7="Oui",H121*'Paramètres'!$F$7,0))</x:f>
      </x:c>
      <x:c r="J121" s="56" t="str">
        <x:f>IF(H121="","",H121+I121)</x:f>
      </x:c>
      <x:c r="K121"/>
      <x:c r="L121"/>
    </x:row>
    <x:row r="122">
      <x:c r="A122" s="54"/>
      <x:c r="B122"/>
      <x:c r="C122"/>
      <x:c r="D122"/>
      <x:c r="E122"/>
      <x:c r="F122"/>
      <x:c r="G122" s="56"/>
      <x:c r="H122" s="56" t="str">
        <x:f>IF(G122="","",F122*G122)</x:f>
      </x:c>
      <x:c r="I122" s="56" t="str">
        <x:f>IF(H122="","",IF('Paramètres'!$B$7="Oui",H122*'Paramètres'!$F$7,0))</x:f>
      </x:c>
      <x:c r="J122" s="56" t="str">
        <x:f>IF(H122="","",H122+I122)</x:f>
      </x:c>
      <x:c r="K122"/>
      <x:c r="L122"/>
    </x:row>
    <x:row r="123">
      <x:c r="A123" s="54"/>
      <x:c r="B123"/>
      <x:c r="C123"/>
      <x:c r="D123"/>
      <x:c r="E123"/>
      <x:c r="F123"/>
      <x:c r="G123" s="56"/>
      <x:c r="H123" s="56" t="str">
        <x:f>IF(G123="","",F123*G123)</x:f>
      </x:c>
      <x:c r="I123" s="56" t="str">
        <x:f>IF(H123="","",IF('Paramètres'!$B$7="Oui",H123*'Paramètres'!$F$7,0))</x:f>
      </x:c>
      <x:c r="J123" s="56" t="str">
        <x:f>IF(H123="","",H123+I123)</x:f>
      </x:c>
      <x:c r="K123"/>
      <x:c r="L123"/>
    </x:row>
    <x:row r="124">
      <x:c r="A124" s="54"/>
      <x:c r="B124"/>
      <x:c r="C124"/>
      <x:c r="D124"/>
      <x:c r="E124"/>
      <x:c r="F124"/>
      <x:c r="G124" s="56"/>
      <x:c r="H124" s="56" t="str">
        <x:f>IF(G124="","",F124*G124)</x:f>
      </x:c>
      <x:c r="I124" s="56" t="str">
        <x:f>IF(H124="","",IF('Paramètres'!$B$7="Oui",H124*'Paramètres'!$F$7,0))</x:f>
      </x:c>
      <x:c r="J124" s="56" t="str">
        <x:f>IF(H124="","",H124+I124)</x:f>
      </x:c>
      <x:c r="K124"/>
      <x:c r="L124"/>
    </x:row>
    <x:row r="125">
      <x:c r="A125" s="54"/>
      <x:c r="B125"/>
      <x:c r="C125"/>
      <x:c r="D125"/>
      <x:c r="E125"/>
      <x:c r="F125"/>
      <x:c r="G125" s="56"/>
      <x:c r="H125" s="56" t="str">
        <x:f>IF(G125="","",F125*G125)</x:f>
      </x:c>
      <x:c r="I125" s="56" t="str">
        <x:f>IF(H125="","",IF('Paramètres'!$B$7="Oui",H125*'Paramètres'!$F$7,0))</x:f>
      </x:c>
      <x:c r="J125" s="56" t="str">
        <x:f>IF(H125="","",H125+I125)</x:f>
      </x:c>
      <x:c r="K125"/>
      <x:c r="L125"/>
    </x:row>
    <x:row r="126">
      <x:c r="A126" s="54"/>
      <x:c r="B126"/>
      <x:c r="C126"/>
      <x:c r="D126"/>
      <x:c r="E126"/>
      <x:c r="F126"/>
      <x:c r="G126" s="56"/>
      <x:c r="H126" s="56" t="str">
        <x:f>IF(G126="","",F126*G126)</x:f>
      </x:c>
      <x:c r="I126" s="56" t="str">
        <x:f>IF(H126="","",IF('Paramètres'!$B$7="Oui",H126*'Paramètres'!$F$7,0))</x:f>
      </x:c>
      <x:c r="J126" s="56" t="str">
        <x:f>IF(H126="","",H126+I126)</x:f>
      </x:c>
      <x:c r="K126"/>
      <x:c r="L126"/>
    </x:row>
    <x:row r="127">
      <x:c r="A127" s="54"/>
      <x:c r="B127"/>
      <x:c r="C127"/>
      <x:c r="D127"/>
      <x:c r="E127"/>
      <x:c r="F127"/>
      <x:c r="G127" s="56"/>
      <x:c r="H127" s="56" t="str">
        <x:f>IF(G127="","",F127*G127)</x:f>
      </x:c>
      <x:c r="I127" s="56" t="str">
        <x:f>IF(H127="","",IF('Paramètres'!$B$7="Oui",H127*'Paramètres'!$F$7,0))</x:f>
      </x:c>
      <x:c r="J127" s="56" t="str">
        <x:f>IF(H127="","",H127+I127)</x:f>
      </x:c>
      <x:c r="K127"/>
      <x:c r="L127"/>
    </x:row>
    <x:row r="128">
      <x:c r="A128" s="54"/>
      <x:c r="B128"/>
      <x:c r="C128"/>
      <x:c r="D128"/>
      <x:c r="E128"/>
      <x:c r="F128"/>
      <x:c r="G128" s="56"/>
      <x:c r="H128" s="56" t="str">
        <x:f>IF(G128="","",F128*G128)</x:f>
      </x:c>
      <x:c r="I128" s="56" t="str">
        <x:f>IF(H128="","",IF('Paramètres'!$B$7="Oui",H128*'Paramètres'!$F$7,0))</x:f>
      </x:c>
      <x:c r="J128" s="56" t="str">
        <x:f>IF(H128="","",H128+I128)</x:f>
      </x:c>
      <x:c r="K128"/>
      <x:c r="L128"/>
    </x:row>
    <x:row r="129">
      <x:c r="A129" s="54"/>
      <x:c r="B129"/>
      <x:c r="C129"/>
      <x:c r="D129"/>
      <x:c r="E129"/>
      <x:c r="F129"/>
      <x:c r="G129" s="56"/>
      <x:c r="H129" s="56" t="str">
        <x:f>IF(G129="","",F129*G129)</x:f>
      </x:c>
      <x:c r="I129" s="56" t="str">
        <x:f>IF(H129="","",IF('Paramètres'!$B$7="Oui",H129*'Paramètres'!$F$7,0))</x:f>
      </x:c>
      <x:c r="J129" s="56" t="str">
        <x:f>IF(H129="","",H129+I129)</x:f>
      </x:c>
      <x:c r="K129"/>
      <x:c r="L129"/>
    </x:row>
    <x:row r="130">
      <x:c r="A130" s="54"/>
      <x:c r="B130"/>
      <x:c r="C130"/>
      <x:c r="D130"/>
      <x:c r="E130"/>
      <x:c r="F130"/>
      <x:c r="G130" s="56"/>
      <x:c r="H130" s="56" t="str">
        <x:f>IF(G130="","",F130*G130)</x:f>
      </x:c>
      <x:c r="I130" s="56" t="str">
        <x:f>IF(H130="","",IF('Paramètres'!$B$7="Oui",H130*'Paramètres'!$F$7,0))</x:f>
      </x:c>
      <x:c r="J130" s="56" t="str">
        <x:f>IF(H130="","",H130+I130)</x:f>
      </x:c>
      <x:c r="K130"/>
      <x:c r="L130"/>
    </x:row>
    <x:row r="131">
      <x:c r="A131" s="54"/>
      <x:c r="B131"/>
      <x:c r="C131"/>
      <x:c r="D131"/>
      <x:c r="E131"/>
      <x:c r="F131"/>
      <x:c r="G131" s="56"/>
      <x:c r="H131" s="56" t="str">
        <x:f>IF(G131="","",F131*G131)</x:f>
      </x:c>
      <x:c r="I131" s="56" t="str">
        <x:f>IF(H131="","",IF('Paramètres'!$B$7="Oui",H131*'Paramètres'!$F$7,0))</x:f>
      </x:c>
      <x:c r="J131" s="56" t="str">
        <x:f>IF(H131="","",H131+I131)</x:f>
      </x:c>
      <x:c r="K131"/>
      <x:c r="L131"/>
    </x:row>
    <x:row r="132">
      <x:c r="A132" s="54"/>
      <x:c r="B132"/>
      <x:c r="C132"/>
      <x:c r="D132"/>
      <x:c r="E132"/>
      <x:c r="F132"/>
      <x:c r="G132" s="56"/>
      <x:c r="H132" s="56" t="str">
        <x:f>IF(G132="","",F132*G132)</x:f>
      </x:c>
      <x:c r="I132" s="56" t="str">
        <x:f>IF(H132="","",IF('Paramètres'!$B$7="Oui",H132*'Paramètres'!$F$7,0))</x:f>
      </x:c>
      <x:c r="J132" s="56" t="str">
        <x:f>IF(H132="","",H132+I132)</x:f>
      </x:c>
      <x:c r="K132"/>
      <x:c r="L132"/>
    </x:row>
    <x:row r="133">
      <x:c r="A133" s="54"/>
      <x:c r="B133"/>
      <x:c r="C133"/>
      <x:c r="D133"/>
      <x:c r="E133"/>
      <x:c r="F133"/>
      <x:c r="G133" s="56"/>
      <x:c r="H133" s="56" t="str">
        <x:f>IF(G133="","",F133*G133)</x:f>
      </x:c>
      <x:c r="I133" s="56" t="str">
        <x:f>IF(H133="","",IF('Paramètres'!$B$7="Oui",H133*'Paramètres'!$F$7,0))</x:f>
      </x:c>
      <x:c r="J133" s="56" t="str">
        <x:f>IF(H133="","",H133+I133)</x:f>
      </x:c>
      <x:c r="K133"/>
      <x:c r="L133"/>
    </x:row>
    <x:row r="134">
      <x:c r="A134" s="54"/>
      <x:c r="B134"/>
      <x:c r="C134"/>
      <x:c r="D134"/>
      <x:c r="E134"/>
      <x:c r="F134"/>
      <x:c r="G134" s="56"/>
      <x:c r="H134" s="56" t="str">
        <x:f>IF(G134="","",F134*G134)</x:f>
      </x:c>
      <x:c r="I134" s="56" t="str">
        <x:f>IF(H134="","",IF('Paramètres'!$B$7="Oui",H134*'Paramètres'!$F$7,0))</x:f>
      </x:c>
      <x:c r="J134" s="56" t="str">
        <x:f>IF(H134="","",H134+I134)</x:f>
      </x:c>
      <x:c r="K134"/>
      <x:c r="L134"/>
    </x:row>
    <x:row r="135">
      <x:c r="A135" s="54"/>
      <x:c r="B135"/>
      <x:c r="C135"/>
      <x:c r="D135"/>
      <x:c r="E135"/>
      <x:c r="F135"/>
      <x:c r="G135" s="56"/>
      <x:c r="H135" s="56" t="str">
        <x:f>IF(G135="","",F135*G135)</x:f>
      </x:c>
      <x:c r="I135" s="56" t="str">
        <x:f>IF(H135="","",IF('Paramètres'!$B$7="Oui",H135*'Paramètres'!$F$7,0))</x:f>
      </x:c>
      <x:c r="J135" s="56" t="str">
        <x:f>IF(H135="","",H135+I135)</x:f>
      </x:c>
      <x:c r="K135"/>
      <x:c r="L135"/>
    </x:row>
    <x:row r="136">
      <x:c r="A136" s="54"/>
      <x:c r="B136"/>
      <x:c r="C136"/>
      <x:c r="D136"/>
      <x:c r="E136"/>
      <x:c r="F136"/>
      <x:c r="G136" s="56"/>
      <x:c r="H136" s="56" t="str">
        <x:f>IF(G136="","",F136*G136)</x:f>
      </x:c>
      <x:c r="I136" s="56" t="str">
        <x:f>IF(H136="","",IF('Paramètres'!$B$7="Oui",H136*'Paramètres'!$F$7,0))</x:f>
      </x:c>
      <x:c r="J136" s="56" t="str">
        <x:f>IF(H136="","",H136+I136)</x:f>
      </x:c>
      <x:c r="K136"/>
      <x:c r="L136"/>
    </x:row>
    <x:row r="137">
      <x:c r="A137" s="54"/>
      <x:c r="B137"/>
      <x:c r="C137"/>
      <x:c r="D137"/>
      <x:c r="E137"/>
      <x:c r="F137"/>
      <x:c r="G137" s="56"/>
      <x:c r="H137" s="56" t="str">
        <x:f>IF(G137="","",F137*G137)</x:f>
      </x:c>
      <x:c r="I137" s="56" t="str">
        <x:f>IF(H137="","",IF('Paramètres'!$B$7="Oui",H137*'Paramètres'!$F$7,0))</x:f>
      </x:c>
      <x:c r="J137" s="56" t="str">
        <x:f>IF(H137="","",H137+I137)</x:f>
      </x:c>
      <x:c r="K137"/>
      <x:c r="L137"/>
    </x:row>
    <x:row r="138">
      <x:c r="A138" s="54"/>
      <x:c r="B138"/>
      <x:c r="C138"/>
      <x:c r="D138"/>
      <x:c r="E138"/>
      <x:c r="F138"/>
      <x:c r="G138" s="56"/>
      <x:c r="H138" s="56" t="str">
        <x:f>IF(G138="","",F138*G138)</x:f>
      </x:c>
      <x:c r="I138" s="56" t="str">
        <x:f>IF(H138="","",IF('Paramètres'!$B$7="Oui",H138*'Paramètres'!$F$7,0))</x:f>
      </x:c>
      <x:c r="J138" s="56" t="str">
        <x:f>IF(H138="","",H138+I138)</x:f>
      </x:c>
      <x:c r="K138"/>
      <x:c r="L138"/>
    </x:row>
    <x:row r="139">
      <x:c r="A139" s="54"/>
      <x:c r="B139"/>
      <x:c r="C139"/>
      <x:c r="D139"/>
      <x:c r="E139"/>
      <x:c r="F139"/>
      <x:c r="G139" s="56"/>
      <x:c r="H139" s="56" t="str">
        <x:f>IF(G139="","",F139*G139)</x:f>
      </x:c>
      <x:c r="I139" s="56" t="str">
        <x:f>IF(H139="","",IF('Paramètres'!$B$7="Oui",H139*'Paramètres'!$F$7,0))</x:f>
      </x:c>
      <x:c r="J139" s="56" t="str">
        <x:f>IF(H139="","",H139+I139)</x:f>
      </x:c>
      <x:c r="K139"/>
      <x:c r="L139"/>
    </x:row>
    <x:row r="140">
      <x:c r="A140" s="54"/>
      <x:c r="B140"/>
      <x:c r="C140"/>
      <x:c r="D140"/>
      <x:c r="E140"/>
      <x:c r="F140"/>
      <x:c r="G140" s="56"/>
      <x:c r="H140" s="56" t="str">
        <x:f>IF(G140="","",F140*G140)</x:f>
      </x:c>
      <x:c r="I140" s="56" t="str">
        <x:f>IF(H140="","",IF('Paramètres'!$B$7="Oui",H140*'Paramètres'!$F$7,0))</x:f>
      </x:c>
      <x:c r="J140" s="56" t="str">
        <x:f>IF(H140="","",H140+I140)</x:f>
      </x:c>
      <x:c r="K140"/>
      <x:c r="L140"/>
    </x:row>
    <x:row r="141">
      <x:c r="A141" s="54"/>
      <x:c r="B141"/>
      <x:c r="C141"/>
      <x:c r="D141"/>
      <x:c r="E141"/>
      <x:c r="F141"/>
      <x:c r="G141" s="56"/>
      <x:c r="H141" s="56" t="str">
        <x:f>IF(G141="","",F141*G141)</x:f>
      </x:c>
      <x:c r="I141" s="56" t="str">
        <x:f>IF(H141="","",IF('Paramètres'!$B$7="Oui",H141*'Paramètres'!$F$7,0))</x:f>
      </x:c>
      <x:c r="J141" s="56" t="str">
        <x:f>IF(H141="","",H141+I141)</x:f>
      </x:c>
      <x:c r="K141"/>
      <x:c r="L141"/>
    </x:row>
    <x:row r="142">
      <x:c r="A142" s="54"/>
      <x:c r="B142"/>
      <x:c r="C142"/>
      <x:c r="D142"/>
      <x:c r="E142"/>
      <x:c r="F142"/>
      <x:c r="G142" s="56"/>
      <x:c r="H142" s="56" t="str">
        <x:f>IF(G142="","",F142*G142)</x:f>
      </x:c>
      <x:c r="I142" s="56" t="str">
        <x:f>IF(H142="","",IF('Paramètres'!$B$7="Oui",H142*'Paramètres'!$F$7,0))</x:f>
      </x:c>
      <x:c r="J142" s="56" t="str">
        <x:f>IF(H142="","",H142+I142)</x:f>
      </x:c>
      <x:c r="K142"/>
      <x:c r="L142"/>
    </x:row>
    <x:row r="143">
      <x:c r="A143" s="54"/>
      <x:c r="B143"/>
      <x:c r="C143"/>
      <x:c r="D143"/>
      <x:c r="E143"/>
      <x:c r="F143"/>
      <x:c r="G143" s="56"/>
      <x:c r="H143" s="56" t="str">
        <x:f>IF(G143="","",F143*G143)</x:f>
      </x:c>
      <x:c r="I143" s="56" t="str">
        <x:f>IF(H143="","",IF('Paramètres'!$B$7="Oui",H143*'Paramètres'!$F$7,0))</x:f>
      </x:c>
      <x:c r="J143" s="56" t="str">
        <x:f>IF(H143="","",H143+I143)</x:f>
      </x:c>
      <x:c r="K143"/>
      <x:c r="L143"/>
    </x:row>
    <x:row r="144">
      <x:c r="A144" s="54"/>
      <x:c r="B144"/>
      <x:c r="C144"/>
      <x:c r="D144"/>
      <x:c r="E144"/>
      <x:c r="F144"/>
      <x:c r="G144" s="56"/>
      <x:c r="H144" s="56" t="str">
        <x:f>IF(G144="","",F144*G144)</x:f>
      </x:c>
      <x:c r="I144" s="56" t="str">
        <x:f>IF(H144="","",IF('Paramètres'!$B$7="Oui",H144*'Paramètres'!$F$7,0))</x:f>
      </x:c>
      <x:c r="J144" s="56" t="str">
        <x:f>IF(H144="","",H144+I144)</x:f>
      </x:c>
      <x:c r="K144"/>
      <x:c r="L144"/>
    </x:row>
    <x:row r="145">
      <x:c r="A145" s="54"/>
      <x:c r="B145"/>
      <x:c r="C145"/>
      <x:c r="D145"/>
      <x:c r="E145"/>
      <x:c r="F145"/>
      <x:c r="G145" s="56"/>
      <x:c r="H145" s="56" t="str">
        <x:f>IF(G145="","",F145*G145)</x:f>
      </x:c>
      <x:c r="I145" s="56" t="str">
        <x:f>IF(H145="","",IF('Paramètres'!$B$7="Oui",H145*'Paramètres'!$F$7,0))</x:f>
      </x:c>
      <x:c r="J145" s="56" t="str">
        <x:f>IF(H145="","",H145+I145)</x:f>
      </x:c>
      <x:c r="K145"/>
      <x:c r="L145"/>
    </x:row>
    <x:row r="146">
      <x:c r="A146" s="54"/>
      <x:c r="B146"/>
      <x:c r="C146"/>
      <x:c r="D146"/>
      <x:c r="E146"/>
      <x:c r="F146"/>
      <x:c r="G146" s="56"/>
      <x:c r="H146" s="56" t="str">
        <x:f>IF(G146="","",F146*G146)</x:f>
      </x:c>
      <x:c r="I146" s="56" t="str">
        <x:f>IF(H146="","",IF('Paramètres'!$B$7="Oui",H146*'Paramètres'!$F$7,0))</x:f>
      </x:c>
      <x:c r="J146" s="56" t="str">
        <x:f>IF(H146="","",H146+I146)</x:f>
      </x:c>
      <x:c r="K146"/>
      <x:c r="L146"/>
    </x:row>
    <x:row r="147">
      <x:c r="A147" s="54"/>
      <x:c r="B147"/>
      <x:c r="C147"/>
      <x:c r="D147"/>
      <x:c r="E147"/>
      <x:c r="F147"/>
      <x:c r="G147" s="56"/>
      <x:c r="H147" s="56" t="str">
        <x:f>IF(G147="","",F147*G147)</x:f>
      </x:c>
      <x:c r="I147" s="56" t="str">
        <x:f>IF(H147="","",IF('Paramètres'!$B$7="Oui",H147*'Paramètres'!$F$7,0))</x:f>
      </x:c>
      <x:c r="J147" s="56" t="str">
        <x:f>IF(H147="","",H147+I147)</x:f>
      </x:c>
      <x:c r="K147"/>
      <x:c r="L147"/>
    </x:row>
    <x:row r="148">
      <x:c r="A148" s="54"/>
      <x:c r="B148"/>
      <x:c r="C148"/>
      <x:c r="D148"/>
      <x:c r="E148"/>
      <x:c r="F148"/>
      <x:c r="G148" s="56"/>
      <x:c r="H148" s="56" t="str">
        <x:f>IF(G148="","",F148*G148)</x:f>
      </x:c>
      <x:c r="I148" s="56" t="str">
        <x:f>IF(H148="","",IF('Paramètres'!$B$7="Oui",H148*'Paramètres'!$F$7,0))</x:f>
      </x:c>
      <x:c r="J148" s="56" t="str">
        <x:f>IF(H148="","",H148+I148)</x:f>
      </x:c>
      <x:c r="K148"/>
      <x:c r="L148"/>
    </x:row>
    <x:row r="149">
      <x:c r="A149" s="54"/>
      <x:c r="B149"/>
      <x:c r="C149"/>
      <x:c r="D149"/>
      <x:c r="E149"/>
      <x:c r="F149"/>
      <x:c r="G149" s="56"/>
      <x:c r="H149" s="56" t="str">
        <x:f>IF(G149="","",F149*G149)</x:f>
      </x:c>
      <x:c r="I149" s="56" t="str">
        <x:f>IF(H149="","",IF('Paramètres'!$B$7="Oui",H149*'Paramètres'!$F$7,0))</x:f>
      </x:c>
      <x:c r="J149" s="56" t="str">
        <x:f>IF(H149="","",H149+I149)</x:f>
      </x:c>
      <x:c r="K149"/>
      <x:c r="L149"/>
    </x:row>
    <x:row r="150">
      <x:c r="A150" s="54"/>
      <x:c r="B150"/>
      <x:c r="C150"/>
      <x:c r="D150"/>
      <x:c r="E150"/>
      <x:c r="F150"/>
      <x:c r="G150" s="56"/>
      <x:c r="H150" s="56" t="str">
        <x:f>IF(G150="","",F150*G150)</x:f>
      </x:c>
      <x:c r="I150" s="56" t="str">
        <x:f>IF(H150="","",IF('Paramètres'!$B$7="Oui",H150*'Paramètres'!$F$7,0))</x:f>
      </x:c>
      <x:c r="J150" s="56" t="str">
        <x:f>IF(H150="","",H150+I150)</x:f>
      </x:c>
      <x:c r="K150"/>
      <x:c r="L150"/>
    </x:row>
    <x:row r="151">
      <x:c r="A151" s="54"/>
      <x:c r="B151"/>
      <x:c r="C151"/>
      <x:c r="D151"/>
      <x:c r="E151"/>
      <x:c r="F151"/>
      <x:c r="G151" s="56"/>
      <x:c r="H151" s="56" t="str">
        <x:f>IF(G151="","",F151*G151)</x:f>
      </x:c>
      <x:c r="I151" s="56" t="str">
        <x:f>IF(H151="","",IF('Paramètres'!$B$7="Oui",H151*'Paramètres'!$F$7,0))</x:f>
      </x:c>
      <x:c r="J151" s="56" t="str">
        <x:f>IF(H151="","",H151+I151)</x:f>
      </x:c>
      <x:c r="K151"/>
      <x:c r="L151"/>
    </x:row>
    <x:row r="152">
      <x:c r="A152" s="54"/>
      <x:c r="B152"/>
      <x:c r="C152"/>
      <x:c r="D152"/>
      <x:c r="E152"/>
      <x:c r="F152"/>
      <x:c r="G152" s="56"/>
      <x:c r="H152" s="56" t="str">
        <x:f>IF(G152="","",F152*G152)</x:f>
      </x:c>
      <x:c r="I152" s="56" t="str">
        <x:f>IF(H152="","",IF('Paramètres'!$B$7="Oui",H152*'Paramètres'!$F$7,0))</x:f>
      </x:c>
      <x:c r="J152" s="56" t="str">
        <x:f>IF(H152="","",H152+I152)</x:f>
      </x:c>
      <x:c r="K152"/>
      <x:c r="L152"/>
    </x:row>
    <x:row r="153">
      <x:c r="A153" s="54"/>
      <x:c r="B153"/>
      <x:c r="C153"/>
      <x:c r="D153"/>
      <x:c r="E153"/>
      <x:c r="F153"/>
      <x:c r="G153" s="56"/>
      <x:c r="H153" s="56" t="str">
        <x:f>IF(G153="","",F153*G153)</x:f>
      </x:c>
      <x:c r="I153" s="56" t="str">
        <x:f>IF(H153="","",IF('Paramètres'!$B$7="Oui",H153*'Paramètres'!$F$7,0))</x:f>
      </x:c>
      <x:c r="J153" s="56" t="str">
        <x:f>IF(H153="","",H153+I153)</x:f>
      </x:c>
      <x:c r="K153"/>
      <x:c r="L153"/>
    </x:row>
  </x:sheetData>
  <x:mergeCells>
    <x:mergeCell ref="A1:L1"/>
  </x:mergeCells>
  <x:dataValidations count="1">
    <x:dataValidation type="list" sqref="K4:K153">
      <x:formula1>'Paramètres'!$E$14:$E$21</x:formula1>
    </x:dataValidation>
  </x:dataValidation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8" hidden="0" customWidth="1"/>
    <x:col min="3" max="3" width="28" hidden="0" customWidth="1"/>
    <x:col min="5" max="5" width="24" hidden="0" customWidth="1"/>
    <x:col min="6" max="6" width="18" hidden="0" customWidth="1"/>
    <x:col min="8" max="8" width="34" hidden="0" customWidth="1"/>
  </x:cols>
  <x:sheetData>
    <x:row r="1" ht="28" customHeight="1">
      <x:c r="A1" s="5" t="str">
        <x:v>PARAMÈTRES — AUTO-ENTREPRENEUR / MICRO-ENTREPRISE</x:v>
      </x:c>
      <x:c r="B1" s="5"/>
      <x:c r="C1" s="5"/>
      <x:c r="D1" s="5"/>
      <x:c r="E1" s="5"/>
      <x:c r="F1" s="5"/>
      <x:c r="G1" s="5"/>
      <x:c r="H1" s="5"/>
    </x:row>
    <x:row r="3">
      <x:c r="A3" s="13" t="str">
        <x:v>Entreprise</x:v>
      </x:c>
      <x:c r="B3" s="13" t="str">
        <x:v>AJ Consulting</x:v>
      </x:c>
      <x:c r="C3" s="13" t="str">
        <x:v>Nom commercial / activité</x:v>
      </x:c>
      <x:c r="D3" s="13" t="str"/>
      <x:c r="E3" s="13" t="str">
        <x:v>Seuil CA prestations</x:v>
      </x:c>
      <x:c r="F3" s="32" t="n">
        <x:v>77700</x:v>
      </x:c>
      <x:c r="G3" s="13" t="str">
        <x:v>€</x:v>
      </x:c>
      <x:c r="H3" s="13" t="str">
        <x:v>À vérifier selon l’année fiscale</x:v>
      </x:c>
    </x:row>
    <x:row r="4">
      <x:c r="A4" s="28" t="str">
        <x:v>SIRET</x:v>
      </x:c>
      <x:c r="B4" s="28" t="str">
        <x:v>123 456 789 00012</x:v>
      </x:c>
      <x:c r="C4" s="28" t="str">
        <x:v>Identifiant entreprise</x:v>
      </x:c>
      <x:c r="D4" s="28" t="str"/>
      <x:c r="E4" s="28" t="str">
        <x:v>Seuil CA ventes</x:v>
      </x:c>
      <x:c r="F4" s="33" t="n">
        <x:v>188700</x:v>
      </x:c>
      <x:c r="G4" s="28" t="str">
        <x:v>€</x:v>
      </x:c>
      <x:c r="H4" s="28" t="str">
        <x:v>À vérifier selon l’année fiscale</x:v>
      </x:c>
    </x:row>
    <x:row r="5">
      <x:c r="A5" s="28" t="str">
        <x:v>Année suivie</x:v>
      </x:c>
      <x:c r="B5" s="28" t="n">
        <x:v>2026</x:v>
      </x:c>
      <x:c r="C5" s="28" t="str">
        <x:v>Année de référence</x:v>
      </x:c>
      <x:c r="D5" s="28" t="str"/>
      <x:c r="E5" s="28" t="str">
        <x:v>Seuil TVA services</x:v>
      </x:c>
      <x:c r="F5" s="33" t="n">
        <x:v>36800</x:v>
      </x:c>
      <x:c r="G5" s="28" t="str">
        <x:v>€</x:v>
      </x:c>
      <x:c r="H5" s="28" t="str">
        <x:v>Franchise en base : seuil indicatif</x:v>
      </x:c>
    </x:row>
    <x:row r="6">
      <x:c r="A6" s="28" t="str">
        <x:v>Activité principale</x:v>
      </x:c>
      <x:c r="B6" s="28" t="str">
        <x:v>Prestations de services</x:v>
      </x:c>
      <x:c r="C6" s="28" t="str">
        <x:v>Services / ventes / mixte</x:v>
      </x:c>
      <x:c r="D6" s="28" t="str"/>
      <x:c r="E6" s="28" t="str">
        <x:v>Seuil TVA ventes</x:v>
      </x:c>
      <x:c r="F6" s="33" t="n">
        <x:v>91900</x:v>
      </x:c>
      <x:c r="G6" s="28" t="str">
        <x:v>€</x:v>
      </x:c>
      <x:c r="H6" s="28" t="str">
        <x:v>Franchise en base : seuil indicatif</x:v>
      </x:c>
    </x:row>
    <x:row r="7">
      <x:c r="A7" s="28" t="str">
        <x:v>TVA applicable ?</x:v>
      </x:c>
      <x:c r="B7" s="28" t="str">
        <x:v>Non</x:v>
      </x:c>
      <x:c r="C7" s="28" t="str">
        <x:v>Oui / Non</x:v>
      </x:c>
      <x:c r="D7" s="28" t="str"/>
      <x:c r="E7" s="28" t="str">
        <x:v>Taux TVA standard</x:v>
      </x:c>
      <x:c r="F7" s="30" t="n">
        <x:v>0.2</x:v>
      </x:c>
      <x:c r="G7" s="28" t="str">
        <x:v>%</x:v>
      </x:c>
      <x:c r="H7" s="28" t="str">
        <x:v>Paramétrable</x:v>
      </x:c>
    </x:row>
    <x:row r="8">
      <x:c r="A8" s="28" t="str">
        <x:v>Déclaration</x:v>
      </x:c>
      <x:c r="B8" s="28" t="str">
        <x:v>Trimestrielle</x:v>
      </x:c>
      <x:c r="C8" s="28" t="str">
        <x:v>Mensuelle / Trimestrielle</x:v>
      </x:c>
      <x:c r="D8" s="28" t="str"/>
      <x:c r="E8" s="28" t="str">
        <x:v>Taux cotisations services</x:v>
      </x:c>
      <x:c r="F8" s="30" t="n">
        <x:v>0.246</x:v>
      </x:c>
      <x:c r="G8" s="28" t="str">
        <x:v>%</x:v>
      </x:c>
      <x:c r="H8" s="28" t="str">
        <x:v>Paramétrable</x:v>
      </x:c>
    </x:row>
    <x:row r="9">
      <x:c r="A9" s="28" t="str">
        <x:v>Taux impôt libératoire</x:v>
      </x:c>
      <x:c r="B9" s="28" t="n">
        <x:v>0.022</x:v>
      </x:c>
      <x:c r="C9" s="28" t="str">
        <x:v>0 si non applicable</x:v>
      </x:c>
      <x:c r="D9" s="28" t="str"/>
      <x:c r="E9" s="28" t="str">
        <x:v>Taux cotisations ventes</x:v>
      </x:c>
      <x:c r="F9" s="30" t="n">
        <x:v>0.123</x:v>
      </x:c>
      <x:c r="G9" s="28" t="str">
        <x:v>%</x:v>
      </x:c>
      <x:c r="H9" s="28" t="str">
        <x:v>Paramétrable</x:v>
      </x:c>
    </x:row>
    <x:row r="10">
      <x:c r="A10" s="28" t="str">
        <x:v>Solde bancaire initial</x:v>
      </x:c>
      <x:c r="B10" s="33" t="n">
        <x:v>2500</x:v>
      </x:c>
      <x:c r="C10" s="28" t="str">
        <x:v>€</x:v>
      </x:c>
      <x:c r="D10" s="28" t="str"/>
      <x:c r="E10" s="28" t="str">
        <x:v>Réserve prudence cible</x:v>
      </x:c>
      <x:c r="F10" s="28" t="n">
        <x:v>0.25</x:v>
      </x:c>
      <x:c r="G10" s="28" t="str">
        <x:v>% du CA</x:v>
      </x:c>
      <x:c r="H10" s="28" t="str">
        <x:v>Conseil de gestion</x:v>
      </x:c>
    </x:row>
    <x:row r="11">
      <x:c r="A11" s="28" t="str">
        <x:v>Source modèle</x:v>
      </x:c>
      <x:c r="B11" s="28" t="str">
        <x:v>https://lecoursgratuit.com/modele-excel-de-tableau-de-comptabilite-pour-auto-entrepreneur/</x:v>
      </x:c>
      <x:c r="C11" s="28" t="str"/>
      <x:c r="D11" s="28" t="str"/>
      <x:c r="E11" s="28" t="str">
        <x:v>Source officielle à consulter</x:v>
      </x:c>
      <x:c r="F11" s="28" t="str">
        <x:v>https://www.entreprendre.service-public.fr/</x:v>
      </x:c>
      <x:c r="G11" s="28" t="str"/>
      <x:c r="H11" s="28" t="str">
        <x:v>Seuils et règles à confirmer chaque année</x:v>
      </x:c>
    </x:row>
    <x:row r="12">
      <x:c r="A12" s="28"/>
      <x:c r="B12" s="28"/>
      <x:c r="C12" s="28"/>
      <x:c r="D12" s="28"/>
      <x:c r="E12" s="28"/>
      <x:c r="F12" s="28"/>
      <x:c r="G12" s="28"/>
      <x:c r="H12" s="28"/>
    </x:row>
    <x:row r="13">
      <x:c r="A13" s="22" t="str">
        <x:v>Type</x:v>
      </x:c>
      <x:c r="B13" s="22" t="str">
        <x:v>Catégorie</x:v>
      </x:c>
      <x:c r="C13" s="22" t="str">
        <x:v>Usage</x:v>
      </x:c>
      <x:c r="D13" s="28"/>
      <x:c r="E13" s="22" t="str">
        <x:v>Modes paiement</x:v>
      </x:c>
      <x:c r="F13" s="22" t="str">
        <x:v>Type</x:v>
      </x:c>
      <x:c r="G13" s="28"/>
      <x:c r="H13" s="28"/>
    </x:row>
    <x:row r="14">
      <x:c r="A14" s="28" t="str">
        <x:v>Revenu</x:v>
      </x:c>
      <x:c r="B14" s="28" t="str">
        <x:v>Vente marchandises</x:v>
      </x:c>
      <x:c r="C14" s="28" t="str">
        <x:v>CA ventes</x:v>
      </x:c>
      <x:c r="D14" s="28"/>
      <x:c r="E14" s="28" t="str">
        <x:v>Virement</x:v>
      </x:c>
      <x:c r="F14" s="28" t="str">
        <x:v>Banque</x:v>
      </x:c>
      <x:c r="G14" s="28"/>
      <x:c r="H14" s="28"/>
    </x:row>
    <x:row r="15">
      <x:c r="A15" s="28" t="str">
        <x:v>Revenu</x:v>
      </x:c>
      <x:c r="B15" s="28" t="str">
        <x:v>Prestation de services</x:v>
      </x:c>
      <x:c r="C15" s="28" t="str">
        <x:v>CA services</x:v>
      </x:c>
      <x:c r="D15" s="28"/>
      <x:c r="E15" s="28" t="str">
        <x:v>Carte</x:v>
      </x:c>
      <x:c r="F15" s="28" t="str">
        <x:v>Banque</x:v>
      </x:c>
      <x:c r="G15" s="28"/>
      <x:c r="H15" s="28"/>
    </x:row>
    <x:row r="16">
      <x:c r="A16" s="28" t="str">
        <x:v>Revenu</x:v>
      </x:c>
      <x:c r="B16" s="28" t="str">
        <x:v>Autres recettes</x:v>
      </x:c>
      <x:c r="C16" s="28" t="str">
        <x:v>Autre encaissement</x:v>
      </x:c>
      <x:c r="D16" s="28"/>
      <x:c r="E16" s="28" t="str">
        <x:v>Espèces</x:v>
      </x:c>
      <x:c r="F16" s="28" t="str">
        <x:v>Caisse</x:v>
      </x:c>
      <x:c r="G16" s="28"/>
      <x:c r="H16" s="28"/>
    </x:row>
    <x:row r="17">
      <x:c r="A17" s="28" t="str">
        <x:v>Dépense</x:v>
      </x:c>
      <x:c r="B17" s="28" t="str">
        <x:v>Achats marchandises</x:v>
      </x:c>
      <x:c r="C17" s="28" t="str">
        <x:v>Achat / stock</x:v>
      </x:c>
      <x:c r="D17" s="28"/>
      <x:c r="E17" s="28" t="str">
        <x:v>Prélèvement</x:v>
      </x:c>
      <x:c r="F17" s="28" t="str">
        <x:v>Banque</x:v>
      </x:c>
      <x:c r="G17" s="28"/>
      <x:c r="H17" s="28"/>
    </x:row>
    <x:row r="18">
      <x:c r="A18" s="28" t="str">
        <x:v>Dépense</x:v>
      </x:c>
      <x:c r="B18" s="28" t="str">
        <x:v>Fournitures</x:v>
      </x:c>
      <x:c r="C18" s="28" t="str">
        <x:v>Charges</x:v>
      </x:c>
      <x:c r="D18" s="28"/>
      <x:c r="E18" s="28" t="str">
        <x:v>Chèque</x:v>
      </x:c>
      <x:c r="F18" s="28" t="str">
        <x:v>Banque</x:v>
      </x:c>
      <x:c r="G18" s="28"/>
      <x:c r="H18" s="28"/>
    </x:row>
    <x:row r="19">
      <x:c r="A19" s="28" t="str">
        <x:v>Dépense</x:v>
      </x:c>
      <x:c r="B19" s="28" t="str">
        <x:v>Logiciels / abonnements</x:v>
      </x:c>
      <x:c r="C19" s="28" t="str">
        <x:v>Charges</x:v>
      </x:c>
      <x:c r="D19" s="28"/>
      <x:c r="E19" s="28" t="str">
        <x:v>PayPal</x:v>
      </x:c>
      <x:c r="F19" s="28" t="str">
        <x:v>En ligne</x:v>
      </x:c>
      <x:c r="G19" s="28"/>
      <x:c r="H19" s="28"/>
    </x:row>
    <x:row r="20">
      <x:c r="A20" s="28" t="str">
        <x:v>Dépense</x:v>
      </x:c>
      <x:c r="B20" s="28" t="str">
        <x:v>Téléphone / internet</x:v>
      </x:c>
      <x:c r="C20" s="28" t="str">
        <x:v>Charges</x:v>
      </x:c>
      <x:c r="D20" s="28"/>
      <x:c r="E20" s="28" t="str">
        <x:v>Stripe</x:v>
      </x:c>
      <x:c r="F20" s="28" t="str">
        <x:v>En ligne</x:v>
      </x:c>
      <x:c r="G20" s="28"/>
      <x:c r="H20" s="28"/>
    </x:row>
    <x:row r="21">
      <x:c r="A21" s="28" t="str">
        <x:v>Dépense</x:v>
      </x:c>
      <x:c r="B21" s="28" t="str">
        <x:v>Déplacement</x:v>
      </x:c>
      <x:c r="C21" s="28" t="str">
        <x:v>Charges</x:v>
      </x:c>
      <x:c r="D21" s="28"/>
      <x:c r="E21" s="28" t="str">
        <x:v>Autre</x:v>
      </x:c>
      <x:c r="F21" s="28" t="str">
        <x:v>Divers</x:v>
      </x:c>
      <x:c r="G21" s="28"/>
      <x:c r="H21" s="28"/>
    </x:row>
    <x:row r="22">
      <x:c r="A22" s="28" t="str">
        <x:v>Dépense</x:v>
      </x:c>
      <x:c r="B22" s="28" t="str">
        <x:v>Publicité</x:v>
      </x:c>
      <x:c r="C22" s="28" t="str">
        <x:v>Charges</x:v>
      </x:c>
      <x:c r="D22" s="28"/>
      <x:c r="E22" s="28"/>
      <x:c r="F22" s="28"/>
      <x:c r="G22" s="28"/>
      <x:c r="H22" s="28"/>
    </x:row>
    <x:row r="23">
      <x:c r="A23" s="28" t="str">
        <x:v>Dépense</x:v>
      </x:c>
      <x:c r="B23" s="28" t="str">
        <x:v>Banque / assurance</x:v>
      </x:c>
      <x:c r="C23" s="28" t="str">
        <x:v>Charges</x:v>
      </x:c>
      <x:c r="D23" s="28"/>
      <x:c r="E23" s="28"/>
      <x:c r="F23" s="28"/>
      <x:c r="G23" s="28"/>
      <x:c r="H23" s="28"/>
    </x:row>
    <x:row r="24">
      <x:c r="A24" s="28" t="str">
        <x:v>Dépense</x:v>
      </x:c>
      <x:c r="B24" s="28" t="str">
        <x:v>Sous-traitance</x:v>
      </x:c>
      <x:c r="C24" s="28" t="str">
        <x:v>Charges</x:v>
      </x:c>
      <x:c r="D24" s="28"/>
      <x:c r="E24" s="28"/>
      <x:c r="F24" s="28"/>
      <x:c r="G24" s="28"/>
      <x:c r="H24" s="28"/>
    </x:row>
    <x:row r="25">
      <x:c r="A25" s="28" t="str">
        <x:v>Dépense</x:v>
      </x:c>
      <x:c r="B25" s="28" t="str">
        <x:v>Cotisations sociales</x:v>
      </x:c>
      <x:c r="C25" s="28" t="str">
        <x:v>Sortie sociale</x:v>
      </x:c>
      <x:c r="D25" s="28"/>
      <x:c r="E25" s="28"/>
      <x:c r="F25" s="28"/>
      <x:c r="G25" s="28"/>
      <x:c r="H25" s="28"/>
    </x:row>
    <x:row r="26">
      <x:c r="A26" s="28" t="str">
        <x:v>Dépense</x:v>
      </x:c>
      <x:c r="B26" s="28" t="str">
        <x:v>Impôts et taxes</x:v>
      </x:c>
      <x:c r="C26" s="28" t="str">
        <x:v>Fiscalité</x:v>
      </x:c>
      <x:c r="D26" s="28"/>
      <x:c r="E26" s="28"/>
      <x:c r="F26" s="28"/>
      <x:c r="G26" s="28"/>
      <x:c r="H26" s="28"/>
    </x:row>
  </x:sheetData>
  <x:mergeCells>
    <x:mergeCell ref="A1:H1"/>
  </x:mergeCells>
  <x:pageMargins left="0.7" right="0.7" top="0.75" bottom="0.75" header="0.3" footer="0.3"/>
</x:worksheet>
</file>

<file path=xl/worksheets/sheet1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20" hidden="0" customWidth="1"/>
    <x:col min="3" max="3" width="44" hidden="0" customWidth="1"/>
    <x:col min="4" max="4" width="18" hidden="0" customWidth="1"/>
    <x:col min="5" max="5" width="32" hidden="0" customWidth="1"/>
    <x:col min="6" max="6" width="36" hidden="0" customWidth="1"/>
  </x:cols>
  <x:sheetData>
    <x:row r="1" ht="28" customHeight="1">
      <x:c r="A1" s="347" t="str">
        <x:v>MODE D'EMPLOI — MODÈLE EXCEL AUTO-ENTREPRENEUR</x:v>
      </x:c>
      <x:c r="B1" s="347"/>
      <x:c r="C1" s="347"/>
      <x:c r="D1" s="347"/>
      <x:c r="E1" s="347"/>
      <x:c r="F1" s="347"/>
    </x:row>
    <x:row r="3">
      <x:c r="A3" s="356" t="str">
        <x:v>Étape</x:v>
      </x:c>
      <x:c r="B3" s="356" t="str">
        <x:v>Onglet</x:v>
      </x:c>
      <x:c r="C3" s="356" t="str">
        <x:v>Ce qu’il faut faire</x:v>
      </x:c>
      <x:c r="D3" s="356" t="str">
        <x:v>Fréquence</x:v>
      </x:c>
      <x:c r="E3" s="356" t="str">
        <x:v>Résultat attendu</x:v>
      </x:c>
      <x:c r="F3" s="356" t="str">
        <x:v>Conseil</x:v>
      </x:c>
    </x:row>
    <x:row r="4">
      <x:c r="A4" s="28" t="n">
        <x:v>1</x:v>
      </x:c>
      <x:c r="B4" s="28" t="str">
        <x:v>Paramètres</x:v>
      </x:c>
      <x:c r="C4" s="28" t="str">
        <x:v>Renseigner l’année, les taux, le statut TVA et les seuils.</x:v>
      </x:c>
      <x:c r="D4" s="28" t="str">
        <x:v>Au démarrage</x:v>
      </x:c>
      <x:c r="E4" s="28" t="str">
        <x:v>Le modèle calcule avec vos propres règles.</x:v>
      </x:c>
      <x:c r="F4" s="28" t="str">
        <x:v>Vérifier les seuils sur source officielle.</x:v>
      </x:c>
    </x:row>
    <x:row r="5">
      <x:c r="A5" s="28" t="n">
        <x:v>2</x:v>
      </x:c>
      <x:c r="B5" s="28" t="str">
        <x:v>Transactions</x:v>
      </x:c>
      <x:c r="C5" s="28" t="str">
        <x:v>Saisir chaque recette et dépense avec date, type, catégorie, HT.</x:v>
      </x:c>
      <x:c r="D5" s="28" t="str">
        <x:v>Chaque semaine</x:v>
      </x:c>
      <x:c r="E5" s="28" t="str">
        <x:v>Le résumé se met à jour automatiquement.</x:v>
      </x:c>
      <x:c r="F5" s="28" t="str">
        <x:v>Garder les justificatifs.</x:v>
      </x:c>
    </x:row>
    <x:row r="6">
      <x:c r="A6" s="28" t="n">
        <x:v>3</x:v>
      </x:c>
      <x:c r="B6" s="28" t="str">
        <x:v>Facturation</x:v>
      </x:c>
      <x:c r="C6" s="28" t="str">
        <x:v>Suivre les factures, les échéances et les paiements.</x:v>
      </x:c>
      <x:c r="D6" s="28" t="str">
        <x:v>À chaque facture</x:v>
      </x:c>
      <x:c r="E6" s="28" t="str">
        <x:v>Relances visibles automatiquement.</x:v>
      </x:c>
      <x:c r="F6" s="28" t="str">
        <x:v>Changer le statut après paiement.</x:v>
      </x:c>
    </x:row>
    <x:row r="7">
      <x:c r="A7" s="28" t="n">
        <x:v>4</x:v>
      </x:c>
      <x:c r="B7" s="28" t="str">
        <x:v>Banque &amp; trésorerie</x:v>
      </x:c>
      <x:c r="C7" s="28" t="str">
        <x:v>Pointer les mouvements bancaires et vérifier le solde calculé.</x:v>
      </x:c>
      <x:c r="D7" s="28" t="str">
        <x:v>Chaque mois</x:v>
      </x:c>
      <x:c r="E7" s="28" t="str">
        <x:v>Trésorerie lisible.</x:v>
      </x:c>
      <x:c r="F7" s="28" t="str">
        <x:v>Comparer avec relevé bancaire.</x:v>
      </x:c>
    </x:row>
    <x:row r="8">
      <x:c r="A8" s="28" t="n">
        <x:v>5</x:v>
      </x:c>
      <x:c r="B8" s="28" t="str">
        <x:v>Résumé mensuel</x:v>
      </x:c>
      <x:c r="C8" s="28" t="str">
        <x:v>Lire CA, charges, résultat, réserve et alertes.</x:v>
      </x:c>
      <x:c r="D8" s="28" t="str">
        <x:v>Chaque mois</x:v>
      </x:c>
      <x:c r="E8" s="28" t="str">
        <x:v>Vision claire de la performance.</x:v>
      </x:c>
      <x:c r="F8" s="28" t="str">
        <x:v>Surveiller mois faibles.</x:v>
      </x:c>
    </x:row>
    <x:row r="9">
      <x:c r="A9" s="28" t="n">
        <x:v>6</x:v>
      </x:c>
      <x:c r="B9" s="28" t="str">
        <x:v>Déclaration</x:v>
      </x:c>
      <x:c r="C9" s="28" t="str">
        <x:v>Reporter les montants pour déclaration.</x:v>
      </x:c>
      <x:c r="D9" s="28" t="str">
        <x:v>Mensuel/trimestriel</x:v>
      </x:c>
      <x:c r="E9" s="28" t="str">
        <x:v>Montant estimé à payer.</x:v>
      </x:c>
      <x:c r="F9" s="28" t="str">
        <x:v>Toujours valider sur portail officiel.</x:v>
      </x:c>
    </x:row>
    <x:row r="10">
      <x:c r="A10" s="28" t="n">
        <x:v>7</x:v>
      </x:c>
      <x:c r="B10" s="28" t="str">
        <x:v>TVA &amp; seuils</x:v>
      </x:c>
      <x:c r="C10" s="28" t="str">
        <x:v>Contrôler les plafonds et la franchise de TVA.</x:v>
      </x:c>
      <x:c r="D10" s="28" t="str">
        <x:v>Chaque mois</x:v>
      </x:c>
      <x:c r="E10" s="28" t="str">
        <x:v>Alerte de dépassement.</x:v>
      </x:c>
      <x:c r="F10" s="28" t="str">
        <x:v>Anticiper la facturation TVA.</x:v>
      </x:c>
    </x:row>
    <x:row r="11">
      <x:c r="A11" s="28" t="n">
        <x:v>8</x:v>
      </x:c>
      <x:c r="B11" s="28" t="str">
        <x:v>Prévisionnel</x:v>
      </x:c>
      <x:c r="C11" s="28" t="str">
        <x:v>Comparer objectifs et réel.</x:v>
      </x:c>
      <x:c r="D11" s="28" t="str">
        <x:v>Chaque mois</x:v>
      </x:c>
      <x:c r="E11" s="28" t="str">
        <x:v>Pilotage commercial.</x:v>
      </x:c>
      <x:c r="F11" s="28" t="str">
        <x:v>Réviser les objectifs trimestriellement.</x:v>
      </x:c>
    </x:row>
  </x:sheetData>
  <x:mergeCells>
    <x:mergeCell ref="A1:F1"/>
  </x:mergeCells>
  <x:pageMargins left="0.7" right="0.7" top="0.75" bottom="0.75" header="0.3" footer="0.3"/>
</x:worksheet>
</file>