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ashboard HSE Gratuit" sheetId="1" state="visible" r:id="rId1"/>
    <sheet xmlns:r="http://schemas.openxmlformats.org/officeDocument/2006/relationships" name="Données KPI" sheetId="2" state="visible" r:id="rId2"/>
    <sheet xmlns:r="http://schemas.openxmlformats.org/officeDocument/2006/relationships" name="Incidents" sheetId="3" state="visible" r:id="rId3"/>
    <sheet xmlns:r="http://schemas.openxmlformats.org/officeDocument/2006/relationships" name="Audits" sheetId="4" state="visible" r:id="rId4"/>
    <sheet xmlns:r="http://schemas.openxmlformats.org/officeDocument/2006/relationships" name="Actions" sheetId="5" state="visible" r:id="rId5"/>
    <sheet xmlns:r="http://schemas.openxmlformats.org/officeDocument/2006/relationships" name="Paramètres" sheetId="6" state="visible" r:id="rId6"/>
  </sheets>
  <definedNames/>
  <calcPr calcId="124519" fullCalcOnLoad="1"/>
</workbook>
</file>

<file path=xl/styles.xml><?xml version="1.0" encoding="utf-8"?>
<styleSheet xmlns="http://schemas.openxmlformats.org/spreadsheetml/2006/main">
  <numFmts count="0"/>
  <fonts count="12">
    <font>
      <name val="Calibri"/>
      <family val="2"/>
      <color theme="1"/>
      <sz val="11"/>
      <scheme val="minor"/>
    </font>
    <font>
      <name val="Aptos"/>
      <b val="1"/>
      <color rgb="00FFFFFF"/>
      <sz val="10"/>
    </font>
    <font>
      <name val="Aptos"/>
      <color rgb="00334155"/>
      <sz val="10"/>
    </font>
    <font>
      <name val="Aptos"/>
      <b val="1"/>
      <color rgb="000F172A"/>
      <sz val="10"/>
    </font>
    <font>
      <name val="Aptos"/>
      <b val="1"/>
      <color rgb="00FFFFFF"/>
      <sz val="20"/>
    </font>
    <font>
      <name val="Aptos"/>
      <b val="1"/>
      <color rgb="00DDEAFE"/>
      <sz val="11"/>
    </font>
    <font>
      <name val="Aptos"/>
      <b val="1"/>
      <color rgb="00FFFFFF"/>
      <sz val="11"/>
    </font>
    <font>
      <name val="Aptos"/>
      <b val="1"/>
      <color rgb="000F172A"/>
      <sz val="22"/>
    </font>
    <font>
      <name val="Aptos"/>
      <i val="1"/>
      <color rgb="00334155"/>
      <sz val="9"/>
    </font>
    <font>
      <name val="Aptos"/>
      <b val="1"/>
      <color rgb="00FFFFFF"/>
      <sz val="12"/>
    </font>
    <font>
      <name val="Aptos"/>
      <b val="1"/>
      <color rgb="007C3AED"/>
    </font>
    <font>
      <name val="Aptos"/>
      <i val="1"/>
      <color rgb="00334155"/>
      <sz val="10"/>
    </font>
  </fonts>
  <fills count="21">
    <fill>
      <patternFill/>
    </fill>
    <fill>
      <patternFill patternType="gray125"/>
    </fill>
    <fill>
      <patternFill patternType="solid">
        <fgColor rgb="000F172A"/>
      </patternFill>
    </fill>
    <fill>
      <patternFill patternType="solid">
        <fgColor rgb="00FFFFFF"/>
      </patternFill>
    </fill>
    <fill>
      <patternFill patternType="solid">
        <fgColor rgb="00DC2626"/>
      </patternFill>
    </fill>
    <fill>
      <patternFill patternType="solid">
        <fgColor rgb="002563EB"/>
      </patternFill>
    </fill>
    <fill>
      <patternFill patternType="solid">
        <fgColor rgb="00F59E0B"/>
      </patternFill>
    </fill>
    <fill>
      <patternFill patternType="solid">
        <fgColor rgb="00F8FAFC"/>
      </patternFill>
    </fill>
    <fill>
      <patternFill patternType="solid">
        <fgColor rgb="001E293B"/>
      </patternFill>
    </fill>
    <fill>
      <patternFill patternType="solid">
        <fgColor rgb="0016A34A"/>
      </patternFill>
    </fill>
    <fill>
      <patternFill patternType="solid">
        <fgColor rgb="00DCFCE7"/>
      </patternFill>
    </fill>
    <fill>
      <patternFill patternType="solid">
        <fgColor rgb="00DBEAFE"/>
      </patternFill>
    </fill>
    <fill>
      <patternFill patternType="solid">
        <fgColor rgb="00FEE2E2"/>
      </patternFill>
    </fill>
    <fill>
      <patternFill patternType="solid">
        <fgColor rgb="007C3AED"/>
      </patternFill>
    </fill>
    <fill>
      <patternFill patternType="solid">
        <fgColor rgb="00F3E8FF"/>
      </patternFill>
    </fill>
    <fill>
      <patternFill patternType="solid">
        <fgColor rgb="00FEF3C7"/>
      </patternFill>
    </fill>
    <fill>
      <patternFill patternType="solid">
        <fgColor rgb="000F766E"/>
      </patternFill>
    </fill>
    <fill>
      <patternFill patternType="solid">
        <fgColor rgb="00CCFBF1"/>
      </patternFill>
    </fill>
    <fill>
      <patternFill patternType="solid">
        <fgColor rgb="007F1D1D"/>
      </patternFill>
    </fill>
    <fill>
      <patternFill patternType="solid">
        <fgColor rgb="001D4ED8"/>
      </patternFill>
    </fill>
    <fill>
      <patternFill patternType="solid">
        <fgColor rgb="0092400E"/>
      </patternFill>
    </fill>
  </fills>
  <borders count="2">
    <border>
      <left/>
      <right/>
      <top/>
      <bottom/>
      <diagonal/>
    </border>
    <border>
      <left style="thin">
        <color rgb="00CBD5E1"/>
      </left>
      <right style="thin">
        <color rgb="00CBD5E1"/>
      </right>
      <top style="thin">
        <color rgb="00CBD5E1"/>
      </top>
      <bottom style="thin">
        <color rgb="00CBD5E1"/>
      </bottom>
    </border>
  </borders>
  <cellStyleXfs count="1">
    <xf numFmtId="0" fontId="0" fillId="0" borderId="0"/>
  </cellStyleXfs>
  <cellXfs count="54">
    <xf numFmtId="0" fontId="0" fillId="0" borderId="0" pivotButton="0" quotePrefix="0" xfId="0"/>
    <xf numFmtId="0" fontId="4" fillId="2" borderId="1" applyAlignment="1" pivotButton="0" quotePrefix="0" xfId="0">
      <alignment horizontal="center" vertical="center"/>
    </xf>
    <xf numFmtId="0" fontId="4" fillId="3" borderId="1" applyAlignment="1" pivotButton="0" quotePrefix="0" xfId="0">
      <alignment horizontal="center" vertical="center"/>
    </xf>
    <xf numFmtId="0" fontId="5" fillId="8" borderId="1" applyAlignment="1" pivotButton="0" quotePrefix="0" xfId="0">
      <alignment horizontal="center" vertical="center"/>
    </xf>
    <xf numFmtId="0" fontId="5" fillId="3" borderId="1" applyAlignment="1" pivotButton="0" quotePrefix="0" xfId="0">
      <alignment horizontal="center" vertical="center"/>
    </xf>
    <xf numFmtId="0" fontId="0" fillId="3" borderId="1" pivotButton="0" quotePrefix="0" xfId="0"/>
    <xf numFmtId="0" fontId="6" fillId="9" borderId="1" applyAlignment="1" pivotButton="0" quotePrefix="0" xfId="0">
      <alignment horizontal="center" vertical="center"/>
    </xf>
    <xf numFmtId="0" fontId="6" fillId="3" borderId="1" applyAlignment="1" pivotButton="0" quotePrefix="0" xfId="0">
      <alignment horizontal="center" vertical="center"/>
    </xf>
    <xf numFmtId="0" fontId="6" fillId="5" borderId="1" applyAlignment="1" pivotButton="0" quotePrefix="0" xfId="0">
      <alignment horizontal="center" vertical="center"/>
    </xf>
    <xf numFmtId="0" fontId="6" fillId="4" borderId="1" applyAlignment="1" pivotButton="0" quotePrefix="0" xfId="0">
      <alignment horizontal="center" vertical="center"/>
    </xf>
    <xf numFmtId="0" fontId="6" fillId="13" borderId="1" applyAlignment="1" pivotButton="0" quotePrefix="0" xfId="0">
      <alignment horizontal="center" vertical="center"/>
    </xf>
    <xf numFmtId="0" fontId="6" fillId="6" borderId="1" applyAlignment="1" pivotButton="0" quotePrefix="0" xfId="0">
      <alignment horizontal="center" vertical="center"/>
    </xf>
    <xf numFmtId="0" fontId="6" fillId="16" borderId="1" applyAlignment="1" pivotButton="0" quotePrefix="0" xfId="0">
      <alignment horizontal="center" vertical="center"/>
    </xf>
    <xf numFmtId="0" fontId="7" fillId="10" borderId="1" applyAlignment="1" pivotButton="0" quotePrefix="0" xfId="0">
      <alignment horizontal="center" vertical="center"/>
    </xf>
    <xf numFmtId="0" fontId="7" fillId="3" borderId="1" applyAlignment="1" pivotButton="0" quotePrefix="0" xfId="0">
      <alignment horizontal="center" vertical="center"/>
    </xf>
    <xf numFmtId="0" fontId="7" fillId="11" borderId="1" applyAlignment="1" pivotButton="0" quotePrefix="0" xfId="0">
      <alignment horizontal="center" vertical="center"/>
    </xf>
    <xf numFmtId="0" fontId="7" fillId="12" borderId="1" applyAlignment="1" pivotButton="0" quotePrefix="0" xfId="0">
      <alignment horizontal="center" vertical="center"/>
    </xf>
    <xf numFmtId="0" fontId="7" fillId="14" borderId="1" applyAlignment="1" pivotButton="0" quotePrefix="0" xfId="0">
      <alignment horizontal="center" vertical="center"/>
    </xf>
    <xf numFmtId="0" fontId="7" fillId="15" borderId="1" applyAlignment="1" pivotButton="0" quotePrefix="0" xfId="0">
      <alignment horizontal="center" vertical="center"/>
    </xf>
    <xf numFmtId="0" fontId="7" fillId="17" borderId="1" applyAlignment="1" pivotButton="0" quotePrefix="0" xfId="0">
      <alignment horizontal="center" vertical="center"/>
    </xf>
    <xf numFmtId="0" fontId="8" fillId="10" borderId="1" applyAlignment="1" pivotButton="0" quotePrefix="0" xfId="0">
      <alignment horizontal="center" vertical="center"/>
    </xf>
    <xf numFmtId="0" fontId="8" fillId="3" borderId="1" applyAlignment="1" pivotButton="0" quotePrefix="0" xfId="0">
      <alignment horizontal="center" vertical="center"/>
    </xf>
    <xf numFmtId="0" fontId="8" fillId="11" borderId="1" applyAlignment="1" pivotButton="0" quotePrefix="0" xfId="0">
      <alignment horizontal="center" vertical="center"/>
    </xf>
    <xf numFmtId="0" fontId="8" fillId="12" borderId="1" applyAlignment="1" pivotButton="0" quotePrefix="0" xfId="0">
      <alignment horizontal="center" vertical="center"/>
    </xf>
    <xf numFmtId="0" fontId="8" fillId="14" borderId="1" applyAlignment="1" pivotButton="0" quotePrefix="0" xfId="0">
      <alignment horizontal="center" vertical="center"/>
    </xf>
    <xf numFmtId="0" fontId="8" fillId="15" borderId="1" applyAlignment="1" pivotButton="0" quotePrefix="0" xfId="0">
      <alignment horizontal="center" vertical="center"/>
    </xf>
    <xf numFmtId="0" fontId="8" fillId="17" borderId="1" applyAlignment="1" pivotButton="0" quotePrefix="0" xfId="0">
      <alignment horizontal="center" vertical="center"/>
    </xf>
    <xf numFmtId="0" fontId="9" fillId="4" borderId="1" applyAlignment="1" pivotButton="0" quotePrefix="0" xfId="0">
      <alignment horizontal="center" vertical="center"/>
    </xf>
    <xf numFmtId="0" fontId="9" fillId="3" borderId="1" applyAlignment="1" pivotButton="0" quotePrefix="0" xfId="0">
      <alignment horizontal="center" vertical="center"/>
    </xf>
    <xf numFmtId="0" fontId="9" fillId="5" borderId="1" applyAlignment="1" pivotButton="0" quotePrefix="0" xfId="0">
      <alignment horizontal="center" vertical="center"/>
    </xf>
    <xf numFmtId="0" fontId="9" fillId="6" borderId="1" applyAlignment="1" pivotButton="0" quotePrefix="0" xfId="0">
      <alignment horizontal="center" vertical="center"/>
    </xf>
    <xf numFmtId="0" fontId="1" fillId="18" borderId="1" applyAlignment="1" pivotButton="0" quotePrefix="0" xfId="0">
      <alignment horizontal="center" vertical="center"/>
    </xf>
    <xf numFmtId="0" fontId="1" fillId="19" borderId="1" applyAlignment="1" pivotButton="0" quotePrefix="0" xfId="0">
      <alignment horizontal="center" vertical="center"/>
    </xf>
    <xf numFmtId="0" fontId="1" fillId="20" borderId="1" applyAlignment="1" pivotButton="0" quotePrefix="0" xfId="0">
      <alignment horizontal="center" vertical="center"/>
    </xf>
    <xf numFmtId="0" fontId="2" fillId="3" borderId="1" applyAlignment="1" pivotButton="0" quotePrefix="0" xfId="0">
      <alignment horizontal="center" vertical="center"/>
    </xf>
    <xf numFmtId="0" fontId="2" fillId="3" borderId="1" applyAlignment="1" pivotButton="0" quotePrefix="0" xfId="0">
      <alignment horizontal="center" vertical="center" wrapText="1"/>
    </xf>
    <xf numFmtId="9" fontId="2" fillId="3" borderId="1" applyAlignment="1" pivotButton="0" quotePrefix="0" xfId="0">
      <alignment horizontal="center" vertical="center" wrapText="1"/>
    </xf>
    <xf numFmtId="9" fontId="2" fillId="3" borderId="1" applyAlignment="1" pivotButton="0" quotePrefix="0" xfId="0">
      <alignment horizontal="center" vertical="center"/>
    </xf>
    <xf numFmtId="0" fontId="9" fillId="13" borderId="1" applyAlignment="1" pivotButton="0" quotePrefix="0" xfId="0">
      <alignment horizontal="center" vertical="center"/>
    </xf>
    <xf numFmtId="0" fontId="9" fillId="9" borderId="1" applyAlignment="1" pivotButton="0" quotePrefix="0" xfId="0">
      <alignment horizontal="center" vertical="center"/>
    </xf>
    <xf numFmtId="0" fontId="9" fillId="16" borderId="1" applyAlignment="1" pivotButton="0" quotePrefix="0" xfId="0">
      <alignment horizontal="center" vertical="center"/>
    </xf>
    <xf numFmtId="0" fontId="1" fillId="13" borderId="1" applyAlignment="1" pivotButton="0" quotePrefix="0" xfId="0">
      <alignment horizontal="center" vertical="center"/>
    </xf>
    <xf numFmtId="0" fontId="1" fillId="9" borderId="1" applyAlignment="1" pivotButton="0" quotePrefix="0" xfId="0">
      <alignment horizontal="center" vertical="center"/>
    </xf>
    <xf numFmtId="0" fontId="1" fillId="16" borderId="1" applyAlignment="1" pivotButton="0" quotePrefix="0" xfId="0">
      <alignment horizontal="center" vertical="center"/>
    </xf>
    <xf numFmtId="0" fontId="10" fillId="3" borderId="1" applyAlignment="1" pivotButton="0" quotePrefix="0" xfId="0">
      <alignment horizontal="center" vertical="center"/>
    </xf>
    <xf numFmtId="0" fontId="9" fillId="2" borderId="1" applyAlignment="1" pivotButton="0" quotePrefix="0" xfId="0">
      <alignment horizontal="center" vertical="center"/>
    </xf>
    <xf numFmtId="0" fontId="1" fillId="2" borderId="1" applyAlignment="1" pivotButton="0" quotePrefix="0" xfId="0">
      <alignment horizontal="center" vertical="center"/>
    </xf>
    <xf numFmtId="0" fontId="11" fillId="7" borderId="1" applyAlignment="1" pivotButton="0" quotePrefix="0" xfId="0">
      <alignment horizontal="left" vertical="center" wrapText="1"/>
    </xf>
    <xf numFmtId="0" fontId="11" fillId="3" borderId="1" applyAlignment="1" pivotButton="0" quotePrefix="0" xfId="0">
      <alignment horizontal="left" vertical="center" wrapText="1"/>
    </xf>
    <xf numFmtId="1" fontId="2" fillId="3" borderId="1" applyAlignment="1" pivotButton="0" quotePrefix="0" xfId="0">
      <alignment horizontal="center" vertical="center"/>
    </xf>
    <xf numFmtId="0" fontId="1" fillId="4" borderId="1" applyAlignment="1" pivotButton="0" quotePrefix="0" xfId="0">
      <alignment horizontal="center" vertical="center"/>
    </xf>
    <xf numFmtId="0" fontId="1" fillId="5" borderId="1" applyAlignment="1" pivotButton="0" quotePrefix="0" xfId="0">
      <alignment horizontal="center" vertical="center"/>
    </xf>
    <xf numFmtId="0" fontId="3" fillId="6" borderId="1" applyAlignment="1" pivotButton="0" quotePrefix="0" xfId="0">
      <alignment horizontal="center" vertical="center"/>
    </xf>
    <xf numFmtId="0" fontId="2" fillId="7" borderId="1" applyAlignment="1" pivotButton="0" quotePrefix="0" xfId="0">
      <alignment horizontal="center" vertical="center"/>
    </xf>
  </cellXfs>
  <cellStyles count="1">
    <cellStyle name="Normal" xfId="0" builtinId="0" hidden="0"/>
  </cellStyles>
  <dxfs count="3">
    <dxf>
      <fill>
        <patternFill patternType="solid">
          <fgColor rgb="00DCFCE7"/>
        </patternFill>
      </fill>
    </dxf>
    <dxf>
      <fill>
        <patternFill patternType="solid">
          <fgColor rgb="00FEF3C7"/>
        </patternFill>
      </fill>
    </dxf>
    <dxf>
      <fill>
        <patternFill patternType="solid">
          <fgColor rgb="00FEE2E2"/>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charts/chart1.xml><?xml version="1.0" encoding="utf-8"?>
<chartSpace xmlns="http://schemas.openxmlformats.org/drawingml/2006/chart">
  <style val="13"/>
  <chart>
    <title>
      <tx>
        <rich>
          <a:bodyPr xmlns:a="http://schemas.openxmlformats.org/drawingml/2006/main"/>
          <a:p xmlns:a="http://schemas.openxmlformats.org/drawingml/2006/main">
            <a:pPr>
              <a:defRPr/>
            </a:pPr>
            <a:r>
              <a:t>Évolution Score HSE</a:t>
            </a:r>
          </a:p>
        </rich>
      </tx>
    </title>
    <plotArea>
      <lineChart>
        <grouping val="standard"/>
        <ser>
          <idx val="0"/>
          <order val="0"/>
          <tx>
            <strRef>
              <f>'Données KPI'!M1</f>
            </strRef>
          </tx>
          <spPr>
            <a:ln xmlns:a="http://schemas.openxmlformats.org/drawingml/2006/main">
              <a:prstDash val="solid"/>
            </a:ln>
          </spPr>
          <marker>
            <symbol val="none"/>
            <spPr>
              <a:ln xmlns:a="http://schemas.openxmlformats.org/drawingml/2006/main">
                <a:prstDash val="solid"/>
              </a:ln>
            </spPr>
          </marker>
          <cat>
            <numRef>
              <f>'Données KPI'!$A$2:$A$13</f>
            </numRef>
          </cat>
          <val>
            <numRef>
              <f>'Données KPI'!$M$2:$M$13</f>
            </numRef>
          </val>
        </ser>
        <axId val="10"/>
        <axId val="100"/>
      </line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charts/chart2.xml><?xml version="1.0" encoding="utf-8"?>
<chartSpace xmlns="http://schemas.openxmlformats.org/drawingml/2006/chart">
  <chart>
    <title>
      <tx>
        <rich>
          <a:bodyPr xmlns:a="http://schemas.openxmlformats.org/drawingml/2006/main"/>
          <a:p xmlns:a="http://schemas.openxmlformats.org/drawingml/2006/main">
            <a:pPr>
              <a:defRPr/>
            </a:pPr>
            <a:r>
              <a:t>Incidents mensuels</a:t>
            </a:r>
          </a:p>
        </rich>
      </tx>
    </title>
    <plotArea>
      <barChart>
        <barDir val="col"/>
        <grouping val="clustered"/>
        <ser>
          <idx val="0"/>
          <order val="0"/>
          <tx>
            <strRef>
              <f>'Données KPI'!E1</f>
            </strRef>
          </tx>
          <spPr>
            <a:ln xmlns:a="http://schemas.openxmlformats.org/drawingml/2006/main">
              <a:prstDash val="solid"/>
            </a:ln>
          </spPr>
          <cat>
            <numRef>
              <f>'Données KPI'!$A$2:$A$13</f>
            </numRef>
          </cat>
          <val>
            <numRef>
              <f>'Données KPI'!$E$2:$E$13</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charts/chart3.xml><?xml version="1.0" encoding="utf-8"?>
<chartSpace xmlns="http://schemas.openxmlformats.org/drawingml/2006/chart">
  <chart>
    <title>
      <tx>
        <rich>
          <a:bodyPr xmlns:a="http://schemas.openxmlformats.org/drawingml/2006/main"/>
          <a:p xmlns:a="http://schemas.openxmlformats.org/drawingml/2006/main">
            <a:pPr>
              <a:defRPr/>
            </a:pPr>
            <a:r>
              <a:t>Déchets recyclés</a:t>
            </a:r>
          </a:p>
        </rich>
      </tx>
    </title>
    <plotArea>
      <barChart>
        <barDir val="col"/>
        <grouping val="clustered"/>
        <ser>
          <idx val="0"/>
          <order val="0"/>
          <tx>
            <strRef>
              <f>'Données KPI'!L1</f>
            </strRef>
          </tx>
          <spPr>
            <a:ln xmlns:a="http://schemas.openxmlformats.org/drawingml/2006/main">
              <a:prstDash val="solid"/>
            </a:ln>
          </spPr>
          <cat>
            <numRef>
              <f>'Données KPI'!$A$2:$A$13</f>
            </numRef>
          </cat>
          <val>
            <numRef>
              <f>'Données KPI'!$L$2:$L$13</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chart" Target="/xl/charts/chart2.xml" Id="rId2"/><Relationship Type="http://schemas.openxmlformats.org/officeDocument/2006/relationships/chart" Target="/xl/charts/chart3.xml" Id="rId3"/></Relationships>
</file>

<file path=xl/drawings/drawing1.xml><?xml version="1.0" encoding="utf-8"?>
<wsDr xmlns="http://schemas.openxmlformats.org/drawingml/2006/spreadsheetDrawing">
  <oneCellAnchor>
    <from>
      <col>0</col>
      <colOff>0</colOff>
      <row>16</row>
      <rowOff>0</rowOff>
    </from>
    <ext cx="5400000" cy="216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oneCellAnchor>
    <from>
      <col>8</col>
      <colOff>0</colOff>
      <row>16</row>
      <rowOff>0</rowOff>
    </from>
    <ext cx="5400000" cy="2160000"/>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oneCellAnchor>
  <oneCellAnchor>
    <from>
      <col>16</col>
      <colOff>0</colOff>
      <row>16</row>
      <rowOff>0</rowOff>
    </from>
    <ext cx="5400000" cy="2160000"/>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oneCellAnchor>
</wsDr>
</file>

<file path=xl/tables/table1.xml><?xml version="1.0" encoding="utf-8"?>
<table xmlns="http://schemas.openxmlformats.org/spreadsheetml/2006/main" id="1" name="Table_KPI_HSE" displayName="Table_KPI_HSE" ref="A1:M13" headerRowCount="1">
  <autoFilter ref="A1:M13"/>
  <tableColumns count="13">
    <tableColumn id="1" name="Mois"/>
    <tableColumn id="2" name="TF"/>
    <tableColumn id="3" name="TG"/>
    <tableColumn id="4" name="Jours sans accident"/>
    <tableColumn id="5" name="Incidents"/>
    <tableColumn id="6" name="Presqu’accidents"/>
    <tableColumn id="7" name="Audits réalisés"/>
    <tableColumn id="8" name="Conformité audit"/>
    <tableColumn id="9" name="Actions ouvertes"/>
    <tableColumn id="10" name="Actions clôturées"/>
    <tableColumn id="11" name="Conso énergie kWh"/>
    <tableColumn id="12" name="Déchets recyclés %"/>
    <tableColumn id="13" name="Score HSE"/>
  </tableColumns>
  <tableStyleInfo name="TableStyleMedium2"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table" Target="/xl/tables/table1.xml" Id="rId1"/></Relationships>
</file>

<file path=xl/worksheets/sheet1.xml><?xml version="1.0" encoding="utf-8"?>
<worksheet xmlns="http://schemas.openxmlformats.org/spreadsheetml/2006/main">
  <sheetPr>
    <outlinePr summaryBelow="1" summaryRight="1"/>
    <pageSetUpPr fitToPage="1"/>
  </sheetPr>
  <dimension ref="A1:X36"/>
  <sheetViews>
    <sheetView showGridLines="0" workbookViewId="0">
      <pane ySplit="3" topLeftCell="A4" activePane="bottomLeft" state="frozen"/>
      <selection pane="bottomLeft" activeCell="A1" sqref="A1"/>
    </sheetView>
  </sheetViews>
  <sheetFormatPr baseColWidth="8" defaultRowHeight="15"/>
  <cols>
    <col width="11" customWidth="1" min="1" max="1"/>
    <col width="15" customWidth="1" min="2" max="2"/>
    <col width="11" customWidth="1" min="3" max="3"/>
    <col width="11" customWidth="1" min="4" max="4"/>
    <col width="11" customWidth="1" min="5" max="5"/>
    <col width="11" customWidth="1" min="6" max="6"/>
    <col width="11" customWidth="1" min="7" max="7"/>
    <col width="11" customWidth="1" min="8" max="8"/>
    <col width="11" customWidth="1" min="9" max="9"/>
    <col width="11" customWidth="1" min="10" max="10"/>
    <col width="11" customWidth="1" min="11" max="11"/>
    <col width="11" customWidth="1" min="12" max="12"/>
    <col width="11" customWidth="1" min="13" max="13"/>
    <col width="11" customWidth="1" min="14" max="14"/>
    <col width="11" customWidth="1" min="15" max="15"/>
    <col width="11" customWidth="1" min="16" max="16"/>
    <col width="11" customWidth="1" min="17" max="17"/>
    <col width="38" customWidth="1" min="18" max="18"/>
    <col width="15" customWidth="1" min="19" max="19"/>
    <col width="11" customWidth="1" min="20" max="20"/>
    <col width="11" customWidth="1" min="21" max="21"/>
    <col width="11" customWidth="1" min="22" max="22"/>
    <col width="11" customWidth="1" min="23" max="23"/>
    <col width="15" customWidth="1" min="24" max="24"/>
  </cols>
  <sheetData>
    <row r="1" ht="22" customHeight="1">
      <c r="A1" s="1" t="inlineStr">
        <is>
          <t>TABLEAU DE BORD HSE GRATUIT — VUE ONE PAGE</t>
        </is>
      </c>
      <c r="B1" s="2" t="n"/>
      <c r="C1" s="2" t="n"/>
      <c r="D1" s="2" t="n"/>
      <c r="E1" s="2" t="n"/>
      <c r="F1" s="2" t="n"/>
      <c r="G1" s="2" t="n"/>
      <c r="H1" s="2" t="n"/>
      <c r="I1" s="2" t="n"/>
      <c r="J1" s="2" t="n"/>
      <c r="K1" s="2" t="n"/>
      <c r="L1" s="2" t="n"/>
      <c r="M1" s="2" t="n"/>
      <c r="N1" s="2" t="n"/>
      <c r="O1" s="2" t="n"/>
      <c r="P1" s="2" t="n"/>
      <c r="Q1" s="2" t="n"/>
      <c r="R1" s="2" t="n"/>
      <c r="S1" s="2" t="n"/>
      <c r="T1" s="2" t="n"/>
      <c r="U1" s="2" t="n"/>
      <c r="V1" s="2" t="n"/>
      <c r="W1" s="2" t="n"/>
      <c r="X1" s="2" t="n"/>
    </row>
    <row r="2" ht="22" customHeight="1">
      <c r="A2" s="2" t="n"/>
      <c r="B2" s="2" t="n"/>
      <c r="C2" s="2" t="n"/>
      <c r="D2" s="2" t="n"/>
      <c r="E2" s="2" t="n"/>
      <c r="F2" s="2" t="n"/>
      <c r="G2" s="2" t="n"/>
      <c r="H2" s="2" t="n"/>
      <c r="I2" s="2" t="n"/>
      <c r="J2" s="2" t="n"/>
      <c r="K2" s="2" t="n"/>
      <c r="L2" s="2" t="n"/>
      <c r="M2" s="2" t="n"/>
      <c r="N2" s="2" t="n"/>
      <c r="O2" s="2" t="n"/>
      <c r="P2" s="2" t="n"/>
      <c r="Q2" s="2" t="n"/>
      <c r="R2" s="2" t="n"/>
      <c r="S2" s="2" t="n"/>
      <c r="T2" s="2" t="n"/>
      <c r="U2" s="2" t="n"/>
      <c r="V2" s="2" t="n"/>
      <c r="W2" s="2" t="n"/>
      <c r="X2" s="2" t="n"/>
    </row>
    <row r="3" ht="22" customHeight="1">
      <c r="A3" s="3" t="inlineStr">
        <is>
          <t>Hygiène • Sécurité • Environnement | KPI automatisés • Graphiques • Alertes couleur • Heatmap • Modèle prêt à adapter</t>
        </is>
      </c>
      <c r="B3" s="4" t="n"/>
      <c r="C3" s="4" t="n"/>
      <c r="D3" s="4" t="n"/>
      <c r="E3" s="4" t="n"/>
      <c r="F3" s="4" t="n"/>
      <c r="G3" s="4" t="n"/>
      <c r="H3" s="4" t="n"/>
      <c r="I3" s="4" t="n"/>
      <c r="J3" s="4" t="n"/>
      <c r="K3" s="4" t="n"/>
      <c r="L3" s="4" t="n"/>
      <c r="M3" s="4" t="n"/>
      <c r="N3" s="4" t="n"/>
      <c r="O3" s="4" t="n"/>
      <c r="P3" s="4" t="n"/>
      <c r="Q3" s="4" t="n"/>
      <c r="R3" s="4" t="n"/>
      <c r="S3" s="4" t="n"/>
      <c r="T3" s="4" t="n"/>
      <c r="U3" s="4" t="n"/>
      <c r="V3" s="4" t="n"/>
      <c r="W3" s="4" t="n"/>
      <c r="X3" s="4" t="n"/>
    </row>
    <row r="4" ht="22" customHeight="1">
      <c r="A4" s="5" t="n"/>
      <c r="B4" s="5" t="n"/>
      <c r="C4" s="5" t="n"/>
      <c r="D4" s="5" t="n"/>
      <c r="E4" s="5" t="n"/>
      <c r="F4" s="5" t="n"/>
      <c r="G4" s="5" t="n"/>
      <c r="H4" s="5" t="n"/>
      <c r="I4" s="5" t="n"/>
      <c r="J4" s="5" t="n"/>
      <c r="K4" s="5" t="n"/>
      <c r="L4" s="5" t="n"/>
      <c r="M4" s="5" t="n"/>
      <c r="N4" s="5" t="n"/>
      <c r="O4" s="5" t="n"/>
      <c r="P4" s="5" t="n"/>
      <c r="Q4" s="5" t="n"/>
      <c r="R4" s="5" t="n"/>
      <c r="S4" s="5" t="n"/>
      <c r="T4" s="5" t="n"/>
      <c r="U4" s="5" t="n"/>
      <c r="V4" s="5" t="n"/>
      <c r="W4" s="5" t="n"/>
      <c r="X4" s="5" t="n"/>
    </row>
    <row r="5" ht="22" customHeight="1">
      <c r="A5" s="6" t="inlineStr">
        <is>
          <t>Score HSE</t>
        </is>
      </c>
      <c r="B5" s="7" t="n"/>
      <c r="C5" s="7" t="n"/>
      <c r="D5" s="7" t="n"/>
      <c r="E5" s="8" t="inlineStr">
        <is>
          <t>Jours sans accident</t>
        </is>
      </c>
      <c r="F5" s="7" t="n"/>
      <c r="G5" s="7" t="n"/>
      <c r="H5" s="7" t="n"/>
      <c r="I5" s="9" t="inlineStr">
        <is>
          <t>Incidents mois</t>
        </is>
      </c>
      <c r="J5" s="7" t="n"/>
      <c r="K5" s="7" t="n"/>
      <c r="L5" s="7" t="n"/>
      <c r="M5" s="10" t="inlineStr">
        <is>
          <t>Audits réalisés</t>
        </is>
      </c>
      <c r="N5" s="7" t="n"/>
      <c r="O5" s="7" t="n"/>
      <c r="P5" s="7" t="n"/>
      <c r="Q5" s="11" t="inlineStr">
        <is>
          <t>Actions ouvertes</t>
        </is>
      </c>
      <c r="R5" s="7" t="n"/>
      <c r="S5" s="7" t="n"/>
      <c r="T5" s="7" t="n"/>
      <c r="U5" s="12" t="inlineStr">
        <is>
          <t>Déchets recyclés</t>
        </is>
      </c>
      <c r="V5" s="7" t="n"/>
      <c r="W5" s="7" t="n"/>
      <c r="X5" s="7" t="n"/>
    </row>
    <row r="6" ht="22" customHeight="1">
      <c r="A6" s="13">
        <f>ROUND('Données KPI'!M13,0)&amp;"/100"</f>
        <v/>
      </c>
      <c r="B6" s="14" t="n"/>
      <c r="C6" s="14" t="n"/>
      <c r="D6" s="14" t="n"/>
      <c r="E6" s="15">
        <f>'Données KPI'!D13</f>
        <v/>
      </c>
      <c r="F6" s="14" t="n"/>
      <c r="G6" s="14" t="n"/>
      <c r="H6" s="14" t="n"/>
      <c r="I6" s="16">
        <f>'Données KPI'!E13</f>
        <v/>
      </c>
      <c r="J6" s="14" t="n"/>
      <c r="K6" s="14" t="n"/>
      <c r="L6" s="14" t="n"/>
      <c r="M6" s="17">
        <f>'Données KPI'!G13</f>
        <v/>
      </c>
      <c r="N6" s="14" t="n"/>
      <c r="O6" s="14" t="n"/>
      <c r="P6" s="14" t="n"/>
      <c r="Q6" s="18">
        <f>'Données KPI'!I13</f>
        <v/>
      </c>
      <c r="R6" s="14" t="n"/>
      <c r="S6" s="14" t="n"/>
      <c r="T6" s="14" t="n"/>
      <c r="U6" s="19">
        <f>TEXT('Données KPI'!L13,"0%")</f>
        <v/>
      </c>
      <c r="V6" s="14" t="n"/>
      <c r="W6" s="14" t="n"/>
      <c r="X6" s="14" t="n"/>
    </row>
    <row r="7" ht="22" customHeight="1">
      <c r="A7" s="14" t="n"/>
      <c r="B7" s="14" t="n"/>
      <c r="C7" s="14" t="n"/>
      <c r="D7" s="14" t="n"/>
      <c r="E7" s="14" t="n"/>
      <c r="F7" s="14" t="n"/>
      <c r="G7" s="14" t="n"/>
      <c r="H7" s="14" t="n"/>
      <c r="I7" s="14" t="n"/>
      <c r="J7" s="14" t="n"/>
      <c r="K7" s="14" t="n"/>
      <c r="L7" s="14" t="n"/>
      <c r="M7" s="14" t="n"/>
      <c r="N7" s="14" t="n"/>
      <c r="O7" s="14" t="n"/>
      <c r="P7" s="14" t="n"/>
      <c r="Q7" s="14" t="n"/>
      <c r="R7" s="14" t="n"/>
      <c r="S7" s="14" t="n"/>
      <c r="T7" s="14" t="n"/>
      <c r="U7" s="14" t="n"/>
      <c r="V7" s="14" t="n"/>
      <c r="W7" s="14" t="n"/>
      <c r="X7" s="14" t="n"/>
    </row>
    <row r="8" ht="22" customHeight="1">
      <c r="A8" s="20" t="inlineStr">
        <is>
          <t>Indice global</t>
        </is>
      </c>
      <c r="B8" s="21" t="n"/>
      <c r="C8" s="21" t="n"/>
      <c r="D8" s="21" t="n"/>
      <c r="E8" s="22" t="inlineStr">
        <is>
          <t>Prévention</t>
        </is>
      </c>
      <c r="F8" s="21" t="n"/>
      <c r="G8" s="21" t="n"/>
      <c r="H8" s="21" t="n"/>
      <c r="I8" s="23" t="inlineStr">
        <is>
          <t>Sécurité</t>
        </is>
      </c>
      <c r="J8" s="21" t="n"/>
      <c r="K8" s="21" t="n"/>
      <c r="L8" s="21" t="n"/>
      <c r="M8" s="24" t="inlineStr">
        <is>
          <t>Contrôles</t>
        </is>
      </c>
      <c r="N8" s="21" t="n"/>
      <c r="O8" s="21" t="n"/>
      <c r="P8" s="21" t="n"/>
      <c r="Q8" s="25" t="inlineStr">
        <is>
          <t>Plan d’action</t>
        </is>
      </c>
      <c r="R8" s="21" t="n"/>
      <c r="S8" s="21" t="n"/>
      <c r="T8" s="21" t="n"/>
      <c r="U8" s="26" t="inlineStr">
        <is>
          <t>Environnement</t>
        </is>
      </c>
      <c r="V8" s="21" t="n"/>
      <c r="W8" s="21" t="n"/>
      <c r="X8" s="21" t="n"/>
    </row>
    <row r="9" ht="22" customHeight="1">
      <c r="A9" s="5" t="n"/>
      <c r="B9" s="5" t="n"/>
      <c r="C9" s="5" t="n"/>
      <c r="D9" s="5" t="n"/>
      <c r="E9" s="5" t="n"/>
      <c r="F9" s="5" t="n"/>
      <c r="G9" s="5" t="n"/>
      <c r="H9" s="5" t="n"/>
      <c r="I9" s="5" t="n"/>
      <c r="J9" s="5" t="n"/>
      <c r="K9" s="5" t="n"/>
      <c r="L9" s="5" t="n"/>
      <c r="M9" s="5" t="n"/>
      <c r="N9" s="5" t="n"/>
      <c r="O9" s="5" t="n"/>
      <c r="P9" s="5" t="n"/>
      <c r="Q9" s="5" t="n"/>
      <c r="R9" s="5" t="n"/>
      <c r="S9" s="5" t="n"/>
      <c r="T9" s="5" t="n"/>
      <c r="U9" s="5" t="n"/>
      <c r="V9" s="5" t="n"/>
      <c r="W9" s="5" t="n"/>
      <c r="X9" s="5" t="n"/>
    </row>
    <row r="10" ht="22" customHeight="1">
      <c r="A10" s="27" t="inlineStr">
        <is>
          <t>Synthèse sécurité</t>
        </is>
      </c>
      <c r="B10" s="28" t="n"/>
      <c r="C10" s="28" t="n"/>
      <c r="D10" s="28" t="n"/>
      <c r="E10" s="28" t="n"/>
      <c r="F10" s="28" t="n"/>
      <c r="G10" s="28" t="n"/>
      <c r="H10" s="28" t="n"/>
      <c r="I10" s="29" t="inlineStr">
        <is>
          <t>Audits &amp; conformité</t>
        </is>
      </c>
      <c r="J10" s="28" t="n"/>
      <c r="K10" s="28" t="n"/>
      <c r="L10" s="28" t="n"/>
      <c r="M10" s="28" t="n"/>
      <c r="N10" s="28" t="n"/>
      <c r="O10" s="28" t="n"/>
      <c r="P10" s="28" t="n"/>
      <c r="Q10" s="30" t="inlineStr">
        <is>
          <t>Plan actions prioritaires</t>
        </is>
      </c>
      <c r="R10" s="28" t="n"/>
      <c r="S10" s="28" t="n"/>
      <c r="T10" s="28" t="n"/>
      <c r="U10" s="28" t="n"/>
      <c r="V10" s="28" t="n"/>
      <c r="W10" s="28" t="n"/>
      <c r="X10" s="28" t="n"/>
    </row>
    <row r="11" ht="22" customHeight="1">
      <c r="A11" s="31" t="inlineStr">
        <is>
          <t>KPI</t>
        </is>
      </c>
      <c r="B11" s="31" t="inlineStr">
        <is>
          <t>Objectif</t>
        </is>
      </c>
      <c r="C11" s="31" t="inlineStr">
        <is>
          <t>Réel</t>
        </is>
      </c>
      <c r="D11" s="31" t="inlineStr">
        <is>
          <t>Statut</t>
        </is>
      </c>
      <c r="E11" s="5" t="n"/>
      <c r="F11" s="5" t="n"/>
      <c r="G11" s="5" t="n"/>
      <c r="H11" s="5" t="n"/>
      <c r="I11" s="32" t="inlineStr">
        <is>
          <t>KPI</t>
        </is>
      </c>
      <c r="J11" s="32" t="inlineStr">
        <is>
          <t>Objectif</t>
        </is>
      </c>
      <c r="K11" s="32" t="inlineStr">
        <is>
          <t>Réel</t>
        </is>
      </c>
      <c r="L11" s="32" t="inlineStr">
        <is>
          <t>Statut</t>
        </is>
      </c>
      <c r="M11" s="5" t="n"/>
      <c r="N11" s="5" t="n"/>
      <c r="O11" s="5" t="n"/>
      <c r="P11" s="5" t="n"/>
      <c r="Q11" s="33" t="inlineStr">
        <is>
          <t>ID</t>
        </is>
      </c>
      <c r="R11" s="33" t="inlineStr">
        <is>
          <t>Action</t>
        </is>
      </c>
      <c r="S11" s="33" t="inlineStr">
        <is>
          <t>Priorité</t>
        </is>
      </c>
      <c r="T11" s="33" t="inlineStr">
        <is>
          <t>Resp.</t>
        </is>
      </c>
      <c r="U11" s="33" t="inlineStr">
        <is>
          <t>Échéance</t>
        </is>
      </c>
      <c r="V11" s="33" t="inlineStr">
        <is>
          <t>Av.</t>
        </is>
      </c>
      <c r="W11" s="33" t="inlineStr">
        <is>
          <t>Statut</t>
        </is>
      </c>
      <c r="X11" s="33" t="inlineStr">
        <is>
          <t>Alerte</t>
        </is>
      </c>
    </row>
    <row r="12" ht="22" customHeight="1">
      <c r="A12" s="34" t="inlineStr">
        <is>
          <t>Taux fréquence</t>
        </is>
      </c>
      <c r="B12" s="34" t="inlineStr">
        <is>
          <t>≤ 1.0</t>
        </is>
      </c>
      <c r="C12" s="34">
        <f>'Données KPI'!B13</f>
        <v/>
      </c>
      <c r="D12" s="34">
        <f>IF(C12&lt;=1,"OK","Vigilance")</f>
        <v/>
      </c>
      <c r="E12" s="5" t="n"/>
      <c r="F12" s="5" t="n"/>
      <c r="G12" s="5" t="n"/>
      <c r="H12" s="5" t="n"/>
      <c r="I12" s="34" t="inlineStr">
        <is>
          <t>Audits réalisés</t>
        </is>
      </c>
      <c r="J12" s="34" t="inlineStr">
        <is>
          <t>15</t>
        </is>
      </c>
      <c r="K12" s="34">
        <f>'Données KPI'!G13</f>
        <v/>
      </c>
      <c r="L12" s="34">
        <f>IF(K12&gt;=J12,"OK","Vigilance")</f>
        <v/>
      </c>
      <c r="M12" s="5" t="n"/>
      <c r="N12" s="5" t="n"/>
      <c r="O12" s="5" t="n"/>
      <c r="P12" s="5" t="n"/>
      <c r="Q12" s="35">
        <f>Actions!A2</f>
        <v/>
      </c>
      <c r="R12" s="35">
        <f>Actions!B2</f>
        <v/>
      </c>
      <c r="S12" s="35">
        <f>Actions!C2</f>
        <v/>
      </c>
      <c r="T12" s="35">
        <f>Actions!D2</f>
        <v/>
      </c>
      <c r="U12" s="35">
        <f>Actions!E2</f>
        <v/>
      </c>
      <c r="V12" s="36">
        <f>Actions!F2</f>
        <v/>
      </c>
      <c r="W12" s="35">
        <f>Actions!G2</f>
        <v/>
      </c>
      <c r="X12" s="35">
        <f>IF(AND(G2&lt;&gt;"Clôturé",TODAY()&gt;E2),"Retard",IF(F2&lt;0.5,"À suivre","OK"))</f>
        <v/>
      </c>
    </row>
    <row r="13" ht="22" customHeight="1">
      <c r="A13" s="34" t="inlineStr">
        <is>
          <t>Taux gravité</t>
        </is>
      </c>
      <c r="B13" s="34" t="inlineStr">
        <is>
          <t>≤ 0.15</t>
        </is>
      </c>
      <c r="C13" s="34">
        <f>'Données KPI'!C13</f>
        <v/>
      </c>
      <c r="D13" s="34">
        <f>IF(C13&lt;=0.15,"OK","Vigilance")</f>
        <v/>
      </c>
      <c r="E13" s="5" t="n"/>
      <c r="F13" s="5" t="n"/>
      <c r="G13" s="5" t="n"/>
      <c r="H13" s="5" t="n"/>
      <c r="I13" s="34" t="inlineStr">
        <is>
          <t>Conformité audit</t>
        </is>
      </c>
      <c r="J13" s="34" t="inlineStr">
        <is>
          <t>≥ 95%</t>
        </is>
      </c>
      <c r="K13" s="37">
        <f>'Données KPI'!H13</f>
        <v/>
      </c>
      <c r="L13" s="34">
        <f>IF(K13&gt;=0.95,"OK","Vigilance")</f>
        <v/>
      </c>
      <c r="M13" s="5" t="n"/>
      <c r="N13" s="5" t="n"/>
      <c r="O13" s="5" t="n"/>
      <c r="P13" s="5" t="n"/>
      <c r="Q13" s="35">
        <f>Actions!A3</f>
        <v/>
      </c>
      <c r="R13" s="35">
        <f>Actions!B3</f>
        <v/>
      </c>
      <c r="S13" s="35">
        <f>Actions!C3</f>
        <v/>
      </c>
      <c r="T13" s="35">
        <f>Actions!D3</f>
        <v/>
      </c>
      <c r="U13" s="35">
        <f>Actions!E3</f>
        <v/>
      </c>
      <c r="V13" s="36">
        <f>Actions!F3</f>
        <v/>
      </c>
      <c r="W13" s="35">
        <f>Actions!G3</f>
        <v/>
      </c>
      <c r="X13" s="35">
        <f>IF(AND(G3&lt;&gt;"Clôturé",TODAY()&gt;E3),"Retard",IF(F3&lt;0.5,"À suivre","OK"))</f>
        <v/>
      </c>
    </row>
    <row r="14" ht="22" customHeight="1">
      <c r="A14" s="34" t="inlineStr">
        <is>
          <t>Presqu’accidents</t>
        </is>
      </c>
      <c r="B14" s="34" t="inlineStr">
        <is>
          <t>≤ 3</t>
        </is>
      </c>
      <c r="C14" s="34">
        <f>'Données KPI'!F13</f>
        <v/>
      </c>
      <c r="D14" s="34">
        <f>IF(C14&lt;=3,"OK","Vigilance")</f>
        <v/>
      </c>
      <c r="E14" s="5" t="n"/>
      <c r="F14" s="5" t="n"/>
      <c r="G14" s="5" t="n"/>
      <c r="H14" s="5" t="n"/>
      <c r="I14" s="34" t="inlineStr">
        <is>
          <t>Actions clôturées</t>
        </is>
      </c>
      <c r="J14" s="34" t="inlineStr">
        <is>
          <t>≥ 30</t>
        </is>
      </c>
      <c r="K14" s="34">
        <f>'Données KPI'!J13</f>
        <v/>
      </c>
      <c r="L14" s="34">
        <f>IF(K14&gt;=30,"OK","Vigilance")</f>
        <v/>
      </c>
      <c r="M14" s="5" t="n"/>
      <c r="N14" s="5" t="n"/>
      <c r="O14" s="5" t="n"/>
      <c r="P14" s="5" t="n"/>
      <c r="Q14" s="35">
        <f>Actions!A4</f>
        <v/>
      </c>
      <c r="R14" s="35">
        <f>Actions!B4</f>
        <v/>
      </c>
      <c r="S14" s="35">
        <f>Actions!C4</f>
        <v/>
      </c>
      <c r="T14" s="35">
        <f>Actions!D4</f>
        <v/>
      </c>
      <c r="U14" s="35">
        <f>Actions!E4</f>
        <v/>
      </c>
      <c r="V14" s="36">
        <f>Actions!F4</f>
        <v/>
      </c>
      <c r="W14" s="35">
        <f>Actions!G4</f>
        <v/>
      </c>
      <c r="X14" s="35">
        <f>IF(AND(G4&lt;&gt;"Clôturé",TODAY()&gt;E4),"Retard",IF(F4&lt;0.5,"À suivre","OK"))</f>
        <v/>
      </c>
    </row>
    <row r="15" ht="22" customHeight="1">
      <c r="A15" s="34" t="inlineStr">
        <is>
          <t>Incidents</t>
        </is>
      </c>
      <c r="B15" s="34" t="inlineStr">
        <is>
          <t>0</t>
        </is>
      </c>
      <c r="C15" s="34">
        <f>'Données KPI'!E13</f>
        <v/>
      </c>
      <c r="D15" s="34">
        <f>IF(C15=0,"OK","Critique")</f>
        <v/>
      </c>
      <c r="E15" s="5" t="n"/>
      <c r="F15" s="5" t="n"/>
      <c r="G15" s="5" t="n"/>
      <c r="H15" s="5" t="n"/>
      <c r="I15" s="34" t="inlineStr">
        <is>
          <t>Actions ouvertes</t>
        </is>
      </c>
      <c r="J15" s="34" t="inlineStr">
        <is>
          <t>≤ 3</t>
        </is>
      </c>
      <c r="K15" s="34">
        <f>'Données KPI'!I13</f>
        <v/>
      </c>
      <c r="L15" s="34">
        <f>IF(K15&lt;=3,"OK","Vigilance")</f>
        <v/>
      </c>
      <c r="M15" s="5" t="n"/>
      <c r="N15" s="5" t="n"/>
      <c r="O15" s="5" t="n"/>
      <c r="P15" s="5" t="n"/>
      <c r="Q15" s="35">
        <f>Actions!A5</f>
        <v/>
      </c>
      <c r="R15" s="35">
        <f>Actions!B5</f>
        <v/>
      </c>
      <c r="S15" s="35">
        <f>Actions!C5</f>
        <v/>
      </c>
      <c r="T15" s="35">
        <f>Actions!D5</f>
        <v/>
      </c>
      <c r="U15" s="35">
        <f>Actions!E5</f>
        <v/>
      </c>
      <c r="V15" s="36">
        <f>Actions!F5</f>
        <v/>
      </c>
      <c r="W15" s="35">
        <f>Actions!G5</f>
        <v/>
      </c>
      <c r="X15" s="35">
        <f>IF(AND(G5&lt;&gt;"Clôturé",TODAY()&gt;E5),"Retard",IF(F5&lt;0.5,"À suivre","OK"))</f>
        <v/>
      </c>
    </row>
    <row r="16" ht="22" customHeight="1">
      <c r="A16" s="5" t="n"/>
      <c r="B16" s="5" t="n"/>
      <c r="C16" s="5" t="n"/>
      <c r="D16" s="5" t="n"/>
      <c r="E16" s="5" t="n"/>
      <c r="F16" s="5" t="n"/>
      <c r="G16" s="5" t="n"/>
      <c r="H16" s="5" t="n"/>
      <c r="I16" s="5" t="n"/>
      <c r="J16" s="5" t="n"/>
      <c r="K16" s="5" t="n"/>
      <c r="L16" s="5" t="n"/>
      <c r="M16" s="5" t="n"/>
      <c r="N16" s="5" t="n"/>
      <c r="O16" s="5" t="n"/>
      <c r="P16" s="5" t="n"/>
      <c r="Q16" s="35">
        <f>Actions!A6</f>
        <v/>
      </c>
      <c r="R16" s="35">
        <f>Actions!B6</f>
        <v/>
      </c>
      <c r="S16" s="35">
        <f>Actions!C6</f>
        <v/>
      </c>
      <c r="T16" s="35">
        <f>Actions!D6</f>
        <v/>
      </c>
      <c r="U16" s="35">
        <f>Actions!E6</f>
        <v/>
      </c>
      <c r="V16" s="36">
        <f>Actions!F6</f>
        <v/>
      </c>
      <c r="W16" s="35">
        <f>Actions!G6</f>
        <v/>
      </c>
      <c r="X16" s="35">
        <f>IF(AND(G6&lt;&gt;"Clôturé",TODAY()&gt;E6),"Retard",IF(F6&lt;0.5,"À suivre","OK"))</f>
        <v/>
      </c>
    </row>
    <row r="17" ht="22" customHeight="1">
      <c r="A17" s="5" t="n"/>
      <c r="B17" s="5" t="n"/>
      <c r="C17" s="5" t="n"/>
      <c r="D17" s="5" t="n"/>
      <c r="E17" s="5" t="n"/>
      <c r="F17" s="5" t="n"/>
      <c r="G17" s="5" t="n"/>
      <c r="H17" s="5" t="n"/>
      <c r="I17" s="5" t="n"/>
      <c r="J17" s="5" t="n"/>
      <c r="K17" s="5" t="n"/>
      <c r="L17" s="5" t="n"/>
      <c r="M17" s="5" t="n"/>
      <c r="N17" s="5" t="n"/>
      <c r="O17" s="5" t="n"/>
      <c r="P17" s="5" t="n"/>
      <c r="Q17" s="35">
        <f>Actions!A7</f>
        <v/>
      </c>
      <c r="R17" s="35">
        <f>Actions!B7</f>
        <v/>
      </c>
      <c r="S17" s="35">
        <f>Actions!C7</f>
        <v/>
      </c>
      <c r="T17" s="35">
        <f>Actions!D7</f>
        <v/>
      </c>
      <c r="U17" s="35">
        <f>Actions!E7</f>
        <v/>
      </c>
      <c r="V17" s="36">
        <f>Actions!F7</f>
        <v/>
      </c>
      <c r="W17" s="35">
        <f>Actions!G7</f>
        <v/>
      </c>
      <c r="X17" s="35">
        <f>IF(AND(G7&lt;&gt;"Clôturé",TODAY()&gt;E7),"Retard",IF(F7&lt;0.5,"À suivre","OK"))</f>
        <v/>
      </c>
    </row>
    <row r="18" ht="22" customHeight="1">
      <c r="A18" s="5" t="n"/>
      <c r="B18" s="5" t="n"/>
      <c r="C18" s="5" t="n"/>
      <c r="D18" s="5" t="n"/>
      <c r="E18" s="5" t="n"/>
      <c r="F18" s="5" t="n"/>
      <c r="G18" s="5" t="n"/>
      <c r="H18" s="5" t="n"/>
      <c r="I18" s="5" t="n"/>
      <c r="J18" s="5" t="n"/>
      <c r="K18" s="5" t="n"/>
      <c r="L18" s="5" t="n"/>
      <c r="M18" s="5" t="n"/>
      <c r="N18" s="5" t="n"/>
      <c r="O18" s="5" t="n"/>
      <c r="P18" s="5" t="n"/>
      <c r="Q18" s="5" t="n"/>
      <c r="R18" s="5" t="n"/>
      <c r="S18" s="5" t="n"/>
      <c r="T18" s="5" t="n"/>
      <c r="U18" s="5" t="n"/>
      <c r="V18" s="5" t="n"/>
      <c r="W18" s="5" t="n"/>
      <c r="X18" s="5" t="n"/>
    </row>
    <row r="19" ht="22" customHeight="1">
      <c r="A19" s="5" t="n"/>
      <c r="B19" s="5" t="n"/>
      <c r="C19" s="5" t="n"/>
      <c r="D19" s="5" t="n"/>
      <c r="E19" s="5" t="n"/>
      <c r="F19" s="5" t="n"/>
      <c r="G19" s="5" t="n"/>
      <c r="H19" s="5" t="n"/>
      <c r="I19" s="5" t="n"/>
      <c r="J19" s="5" t="n"/>
      <c r="K19" s="5" t="n"/>
      <c r="L19" s="5" t="n"/>
      <c r="M19" s="5" t="n"/>
      <c r="N19" s="5" t="n"/>
      <c r="O19" s="5" t="n"/>
      <c r="P19" s="5" t="n"/>
      <c r="Q19" s="5" t="n"/>
      <c r="R19" s="5" t="n"/>
      <c r="S19" s="5" t="n"/>
      <c r="T19" s="5" t="n"/>
      <c r="U19" s="5" t="n"/>
      <c r="V19" s="5" t="n"/>
      <c r="W19" s="5" t="n"/>
      <c r="X19" s="5" t="n"/>
    </row>
    <row r="20" ht="22" customHeight="1">
      <c r="A20" s="5" t="n"/>
      <c r="B20" s="5" t="n"/>
      <c r="C20" s="5" t="n"/>
      <c r="D20" s="5" t="n"/>
      <c r="E20" s="5" t="n"/>
      <c r="F20" s="5" t="n"/>
      <c r="G20" s="5" t="n"/>
      <c r="H20" s="5" t="n"/>
      <c r="I20" s="5" t="n"/>
      <c r="J20" s="5" t="n"/>
      <c r="K20" s="5" t="n"/>
      <c r="L20" s="5" t="n"/>
      <c r="M20" s="5" t="n"/>
      <c r="N20" s="5" t="n"/>
      <c r="O20" s="5" t="n"/>
      <c r="P20" s="5" t="n"/>
      <c r="Q20" s="5" t="n"/>
      <c r="R20" s="5" t="n"/>
      <c r="S20" s="5" t="n"/>
      <c r="T20" s="5" t="n"/>
      <c r="U20" s="5" t="n"/>
      <c r="V20" s="5" t="n"/>
      <c r="W20" s="5" t="n"/>
      <c r="X20" s="5" t="n"/>
    </row>
    <row r="21" ht="22" customHeight="1">
      <c r="A21" s="38" t="inlineStr">
        <is>
          <t>Tendance HSE semi-graphique</t>
        </is>
      </c>
      <c r="B21" s="28" t="n"/>
      <c r="C21" s="28" t="n"/>
      <c r="D21" s="28" t="n"/>
      <c r="E21" s="28" t="n"/>
      <c r="F21" s="28" t="n"/>
      <c r="G21" s="28" t="n"/>
      <c r="H21" s="28" t="n"/>
      <c r="I21" s="39" t="inlineStr">
        <is>
          <t>Performance environnement</t>
        </is>
      </c>
      <c r="J21" s="28" t="n"/>
      <c r="K21" s="28" t="n"/>
      <c r="L21" s="28" t="n"/>
      <c r="M21" s="28" t="n"/>
      <c r="N21" s="28" t="n"/>
      <c r="O21" s="28" t="n"/>
      <c r="P21" s="28" t="n"/>
      <c r="Q21" s="40" t="inlineStr">
        <is>
          <t>Lecture rapide</t>
        </is>
      </c>
      <c r="R21" s="28" t="n"/>
      <c r="S21" s="28" t="n"/>
      <c r="T21" s="28" t="n"/>
      <c r="U21" s="28" t="n"/>
      <c r="V21" s="28" t="n"/>
      <c r="W21" s="28" t="n"/>
      <c r="X21" s="28" t="n"/>
    </row>
    <row r="22" ht="22" customHeight="1">
      <c r="A22" s="41" t="inlineStr">
        <is>
          <t>Mois</t>
        </is>
      </c>
      <c r="B22" s="41" t="inlineStr">
        <is>
          <t>Score HSE</t>
        </is>
      </c>
      <c r="C22" s="41" t="inlineStr">
        <is>
          <t>Barre score</t>
        </is>
      </c>
      <c r="D22" s="41" t="inlineStr">
        <is>
          <t>Incidents</t>
        </is>
      </c>
      <c r="E22" s="5" t="n"/>
      <c r="F22" s="5" t="n"/>
      <c r="G22" s="5" t="n"/>
      <c r="H22" s="5" t="n"/>
      <c r="I22" s="42" t="inlineStr">
        <is>
          <t>Indicateur</t>
        </is>
      </c>
      <c r="J22" s="42" t="inlineStr">
        <is>
          <t>Actuel</t>
        </is>
      </c>
      <c r="K22" s="42" t="inlineStr">
        <is>
          <t>Tendance</t>
        </is>
      </c>
      <c r="L22" s="42" t="inlineStr">
        <is>
          <t>Commentaire</t>
        </is>
      </c>
      <c r="M22" s="5" t="n"/>
      <c r="N22" s="5" t="n"/>
      <c r="O22" s="5" t="n"/>
      <c r="P22" s="5" t="n"/>
      <c r="Q22" s="43" t="inlineStr">
        <is>
          <t>Niveau</t>
        </is>
      </c>
      <c r="R22" s="43" t="inlineStr">
        <is>
          <t>Interprétation</t>
        </is>
      </c>
      <c r="S22" s="5" t="n"/>
      <c r="T22" s="5" t="n"/>
      <c r="U22" s="5" t="n"/>
      <c r="V22" s="5" t="n"/>
      <c r="W22" s="5" t="n"/>
      <c r="X22" s="5" t="n"/>
    </row>
    <row r="23" ht="22" customHeight="1">
      <c r="A23" s="34" t="inlineStr">
        <is>
          <t>Sep</t>
        </is>
      </c>
      <c r="B23" s="34">
        <f>ROUND('Données KPI'!M10,0)</f>
        <v/>
      </c>
      <c r="C23" s="44">
        <f>REPT("█",ROUND(B23/10,0))</f>
        <v/>
      </c>
      <c r="D23" s="34">
        <f>'Données KPI'!E10</f>
        <v/>
      </c>
      <c r="E23" s="5" t="n"/>
      <c r="F23" s="5" t="n"/>
      <c r="G23" s="5" t="n"/>
      <c r="H23" s="5" t="n"/>
      <c r="I23" s="34" t="inlineStr">
        <is>
          <t>Énergie kWh</t>
        </is>
      </c>
      <c r="J23" s="34">
        <f>'Données KPI'!K13</f>
        <v/>
      </c>
      <c r="K23" s="34">
        <f>IF('Données KPI'!K13&lt;'Données KPI'!K12,"Baisse","Hausse")</f>
        <v/>
      </c>
      <c r="L23" s="34" t="inlineStr">
        <is>
          <t>Réduction progressive</t>
        </is>
      </c>
      <c r="M23" s="5" t="n"/>
      <c r="N23" s="5" t="n"/>
      <c r="O23" s="5" t="n"/>
      <c r="P23" s="5" t="n"/>
      <c r="Q23" s="35" t="inlineStr">
        <is>
          <t>🟢 Conforme</t>
        </is>
      </c>
      <c r="R23" s="35" t="inlineStr">
        <is>
          <t>Objectif atteint, maintenir les standards.</t>
        </is>
      </c>
      <c r="S23" s="5" t="n"/>
      <c r="T23" s="5" t="n"/>
      <c r="U23" s="5" t="n"/>
      <c r="V23" s="5" t="n"/>
      <c r="W23" s="5" t="n"/>
      <c r="X23" s="5" t="n"/>
    </row>
    <row r="24" ht="22" customHeight="1">
      <c r="A24" s="34" t="inlineStr">
        <is>
          <t>Oct</t>
        </is>
      </c>
      <c r="B24" s="34">
        <f>ROUND('Données KPI'!M11,0)</f>
        <v/>
      </c>
      <c r="C24" s="44">
        <f>REPT("█",ROUND(B24/10,0))</f>
        <v/>
      </c>
      <c r="D24" s="34">
        <f>'Données KPI'!E11</f>
        <v/>
      </c>
      <c r="E24" s="5" t="n"/>
      <c r="F24" s="5" t="n"/>
      <c r="G24" s="5" t="n"/>
      <c r="H24" s="5" t="n"/>
      <c r="I24" s="34" t="inlineStr">
        <is>
          <t>Déchets recyclés</t>
        </is>
      </c>
      <c r="J24" s="37">
        <f>'Données KPI'!L13</f>
        <v/>
      </c>
      <c r="K24" s="34">
        <f>IF('Données KPI'!L13&gt;'Données KPI'!L12,"Amélioration","Stable")</f>
        <v/>
      </c>
      <c r="L24" s="34" t="inlineStr">
        <is>
          <t>Valorisation matière</t>
        </is>
      </c>
      <c r="M24" s="5" t="n"/>
      <c r="N24" s="5" t="n"/>
      <c r="O24" s="5" t="n"/>
      <c r="P24" s="5" t="n"/>
      <c r="Q24" s="35" t="inlineStr">
        <is>
          <t>🟠 Vigilance</t>
        </is>
      </c>
      <c r="R24" s="35" t="inlineStr">
        <is>
          <t>Écart modéré, action préventive recommandée.</t>
        </is>
      </c>
      <c r="S24" s="5" t="n"/>
      <c r="T24" s="5" t="n"/>
      <c r="U24" s="5" t="n"/>
      <c r="V24" s="5" t="n"/>
      <c r="W24" s="5" t="n"/>
      <c r="X24" s="5" t="n"/>
    </row>
    <row r="25" ht="22" customHeight="1">
      <c r="A25" s="34" t="inlineStr">
        <is>
          <t>Nov</t>
        </is>
      </c>
      <c r="B25" s="34">
        <f>ROUND('Données KPI'!M12,0)</f>
        <v/>
      </c>
      <c r="C25" s="44">
        <f>REPT("█",ROUND(B25/10,0))</f>
        <v/>
      </c>
      <c r="D25" s="34">
        <f>'Données KPI'!E12</f>
        <v/>
      </c>
      <c r="E25" s="5" t="n"/>
      <c r="F25" s="5" t="n"/>
      <c r="G25" s="5" t="n"/>
      <c r="H25" s="5" t="n"/>
      <c r="I25" s="34" t="inlineStr">
        <is>
          <t>Score HSE</t>
        </is>
      </c>
      <c r="J25" s="34">
        <f>ROUND('Données KPI'!M13,0)&amp;"/100"</f>
        <v/>
      </c>
      <c r="K25" s="34">
        <f>IF('Données KPI'!M13&gt;'Données KPI'!M12,"Progrès","À surveiller")</f>
        <v/>
      </c>
      <c r="L25" s="34" t="inlineStr">
        <is>
          <t>Pilotage global</t>
        </is>
      </c>
      <c r="M25" s="5" t="n"/>
      <c r="N25" s="5" t="n"/>
      <c r="O25" s="5" t="n"/>
      <c r="P25" s="5" t="n"/>
      <c r="Q25" s="35" t="inlineStr">
        <is>
          <t>🔴 Critique</t>
        </is>
      </c>
      <c r="R25" s="35" t="inlineStr">
        <is>
          <t>Traitement prioritaire, suivi rapproché requis.</t>
        </is>
      </c>
      <c r="S25" s="5" t="n"/>
      <c r="T25" s="5" t="n"/>
      <c r="U25" s="5" t="n"/>
      <c r="V25" s="5" t="n"/>
      <c r="W25" s="5" t="n"/>
      <c r="X25" s="5" t="n"/>
    </row>
    <row r="26" ht="22" customHeight="1">
      <c r="A26" s="34" t="inlineStr">
        <is>
          <t>Déc</t>
        </is>
      </c>
      <c r="B26" s="34">
        <f>ROUND('Données KPI'!M13,0)</f>
        <v/>
      </c>
      <c r="C26" s="44">
        <f>REPT("█",ROUND(B26/10,0))</f>
        <v/>
      </c>
      <c r="D26" s="34">
        <f>'Données KPI'!E13</f>
        <v/>
      </c>
      <c r="E26" s="5" t="n"/>
      <c r="F26" s="5" t="n"/>
      <c r="G26" s="5" t="n"/>
      <c r="H26" s="5" t="n"/>
      <c r="I26" s="5" t="n"/>
      <c r="J26" s="5" t="n"/>
      <c r="K26" s="5" t="n"/>
      <c r="L26" s="5" t="n"/>
      <c r="M26" s="5" t="n"/>
      <c r="N26" s="5" t="n"/>
      <c r="O26" s="5" t="n"/>
      <c r="P26" s="5" t="n"/>
      <c r="Q26" s="35" t="inlineStr">
        <is>
          <t>📌 Usage</t>
        </is>
      </c>
      <c r="R26" s="35" t="inlineStr">
        <is>
          <t>Réunion HSE, audit interne, revue de direction.</t>
        </is>
      </c>
      <c r="S26" s="5" t="n"/>
      <c r="T26" s="5" t="n"/>
      <c r="U26" s="5" t="n"/>
      <c r="V26" s="5" t="n"/>
      <c r="W26" s="5" t="n"/>
      <c r="X26" s="5" t="n"/>
    </row>
    <row r="27" ht="22" customHeight="1">
      <c r="A27" s="5" t="n"/>
      <c r="B27" s="5" t="n"/>
      <c r="C27" s="5" t="n"/>
      <c r="D27" s="5" t="n"/>
      <c r="E27" s="5" t="n"/>
      <c r="F27" s="5" t="n"/>
      <c r="G27" s="5" t="n"/>
      <c r="H27" s="5" t="n"/>
      <c r="I27" s="5" t="n"/>
      <c r="J27" s="5" t="n"/>
      <c r="K27" s="5" t="n"/>
      <c r="L27" s="5" t="n"/>
      <c r="M27" s="5" t="n"/>
      <c r="N27" s="5" t="n"/>
      <c r="O27" s="5" t="n"/>
      <c r="P27" s="5" t="n"/>
      <c r="Q27" s="5" t="n"/>
      <c r="R27" s="5" t="n"/>
      <c r="S27" s="5" t="n"/>
      <c r="T27" s="5" t="n"/>
      <c r="U27" s="5" t="n"/>
      <c r="V27" s="5" t="n"/>
      <c r="W27" s="5" t="n"/>
      <c r="X27" s="5" t="n"/>
    </row>
    <row r="28" ht="22" customHeight="1">
      <c r="A28" s="5" t="n"/>
      <c r="B28" s="5" t="n"/>
      <c r="C28" s="5" t="n"/>
      <c r="D28" s="5" t="n"/>
      <c r="E28" s="5" t="n"/>
      <c r="F28" s="5" t="n"/>
      <c r="G28" s="5" t="n"/>
      <c r="H28" s="5" t="n"/>
      <c r="I28" s="5" t="n"/>
      <c r="J28" s="5" t="n"/>
      <c r="K28" s="5" t="n"/>
      <c r="L28" s="5" t="n"/>
      <c r="M28" s="5" t="n"/>
      <c r="N28" s="5" t="n"/>
      <c r="O28" s="5" t="n"/>
      <c r="P28" s="5" t="n"/>
      <c r="Q28" s="5" t="n"/>
      <c r="R28" s="5" t="n"/>
      <c r="S28" s="5" t="n"/>
      <c r="T28" s="5" t="n"/>
      <c r="U28" s="5" t="n"/>
      <c r="V28" s="5" t="n"/>
      <c r="W28" s="5" t="n"/>
      <c r="X28" s="5" t="n"/>
    </row>
    <row r="29" ht="22" customHeight="1">
      <c r="A29" s="5" t="n"/>
      <c r="B29" s="5" t="n"/>
      <c r="C29" s="5" t="n"/>
      <c r="D29" s="5" t="n"/>
      <c r="E29" s="5" t="n"/>
      <c r="F29" s="5" t="n"/>
      <c r="G29" s="5" t="n"/>
      <c r="H29" s="5" t="n"/>
      <c r="I29" s="5" t="n"/>
      <c r="J29" s="5" t="n"/>
      <c r="K29" s="5" t="n"/>
      <c r="L29" s="5" t="n"/>
      <c r="M29" s="5" t="n"/>
      <c r="N29" s="5" t="n"/>
      <c r="O29" s="5" t="n"/>
      <c r="P29" s="5" t="n"/>
      <c r="Q29" s="5" t="n"/>
      <c r="R29" s="5" t="n"/>
      <c r="S29" s="5" t="n"/>
      <c r="T29" s="5" t="n"/>
      <c r="U29" s="5" t="n"/>
      <c r="V29" s="5" t="n"/>
      <c r="W29" s="5" t="n"/>
      <c r="X29" s="5" t="n"/>
    </row>
    <row r="30" ht="22" customHeight="1">
      <c r="A30" s="5" t="n"/>
      <c r="B30" s="5" t="n"/>
      <c r="C30" s="5" t="n"/>
      <c r="D30" s="5" t="n"/>
      <c r="E30" s="5" t="n"/>
      <c r="F30" s="5" t="n"/>
      <c r="G30" s="5" t="n"/>
      <c r="H30" s="5" t="n"/>
      <c r="I30" s="5" t="n"/>
      <c r="J30" s="5" t="n"/>
      <c r="K30" s="5" t="n"/>
      <c r="L30" s="5" t="n"/>
      <c r="M30" s="5" t="n"/>
      <c r="N30" s="5" t="n"/>
      <c r="O30" s="5" t="n"/>
      <c r="P30" s="5" t="n"/>
      <c r="Q30" s="5" t="n"/>
      <c r="R30" s="5" t="n"/>
      <c r="S30" s="5" t="n"/>
      <c r="T30" s="5" t="n"/>
      <c r="U30" s="5" t="n"/>
      <c r="V30" s="5" t="n"/>
      <c r="W30" s="5" t="n"/>
      <c r="X30" s="5" t="n"/>
    </row>
    <row r="31" ht="22" customHeight="1">
      <c r="A31" s="45" t="inlineStr">
        <is>
          <t>Heatmap mensuelle HSE</t>
        </is>
      </c>
      <c r="B31" s="28" t="n"/>
      <c r="C31" s="28" t="n"/>
      <c r="D31" s="28" t="n"/>
      <c r="E31" s="28" t="n"/>
      <c r="F31" s="28" t="n"/>
      <c r="G31" s="28" t="n"/>
      <c r="H31" s="28" t="n"/>
      <c r="I31" s="28" t="n"/>
      <c r="J31" s="28" t="n"/>
      <c r="K31" s="28" t="n"/>
      <c r="L31" s="28" t="n"/>
      <c r="M31" s="28" t="n"/>
      <c r="N31" s="28" t="n"/>
      <c r="O31" s="28" t="n"/>
      <c r="P31" s="28" t="n"/>
      <c r="Q31" s="28" t="n"/>
      <c r="R31" s="28" t="n"/>
      <c r="S31" s="28" t="n"/>
      <c r="T31" s="28" t="n"/>
      <c r="U31" s="28" t="n"/>
      <c r="V31" s="28" t="n"/>
      <c r="W31" s="28" t="n"/>
      <c r="X31" s="28" t="n"/>
    </row>
    <row r="32" ht="22" customHeight="1">
      <c r="A32" s="46" t="inlineStr">
        <is>
          <t>Indicateur</t>
        </is>
      </c>
      <c r="B32" s="46" t="inlineStr">
        <is>
          <t>Jan</t>
        </is>
      </c>
      <c r="C32" s="46" t="inlineStr">
        <is>
          <t>Fév</t>
        </is>
      </c>
      <c r="D32" s="46" t="inlineStr">
        <is>
          <t>Mar</t>
        </is>
      </c>
      <c r="E32" s="46" t="inlineStr">
        <is>
          <t>Avr</t>
        </is>
      </c>
      <c r="F32" s="46" t="inlineStr">
        <is>
          <t>Mai</t>
        </is>
      </c>
      <c r="G32" s="46" t="inlineStr">
        <is>
          <t>Juin</t>
        </is>
      </c>
      <c r="H32" s="46" t="inlineStr">
        <is>
          <t>Juil</t>
        </is>
      </c>
      <c r="I32" s="46" t="inlineStr">
        <is>
          <t>Août</t>
        </is>
      </c>
      <c r="J32" s="46" t="inlineStr">
        <is>
          <t>Sep</t>
        </is>
      </c>
      <c r="K32" s="46" t="inlineStr">
        <is>
          <t>Oct</t>
        </is>
      </c>
      <c r="L32" s="46" t="inlineStr">
        <is>
          <t>Nov</t>
        </is>
      </c>
      <c r="M32" s="46" t="inlineStr">
        <is>
          <t>Déc</t>
        </is>
      </c>
      <c r="N32" s="47" t="inlineStr">
        <is>
          <t>Utilisation : renseigner les feuilles Données KPI, Incidents, Audits et Actions. La vue One Page calcule automatiquement les KPI HSE, les statuts, les alertes couleur, les graphiques et la heatmap mensuelle. Ce modèle gratuit convient aux réunions HSE, aux audits internes et aux revues de direction.</t>
        </is>
      </c>
      <c r="O32" s="48" t="n"/>
      <c r="P32" s="48" t="n"/>
      <c r="Q32" s="48" t="n"/>
      <c r="R32" s="48" t="n"/>
      <c r="S32" s="48" t="n"/>
      <c r="T32" s="48" t="n"/>
      <c r="U32" s="48" t="n"/>
      <c r="V32" s="48" t="n"/>
      <c r="W32" s="48" t="n"/>
      <c r="X32" s="48" t="n"/>
    </row>
    <row r="33" ht="22" customHeight="1">
      <c r="A33" s="34" t="inlineStr">
        <is>
          <t>Score HSE</t>
        </is>
      </c>
      <c r="B33" s="34">
        <f>ROUND('Données KPI'!M2,0)</f>
        <v/>
      </c>
      <c r="C33" s="34">
        <f>ROUND('Données KPI'!M3,0)</f>
        <v/>
      </c>
      <c r="D33" s="34">
        <f>ROUND('Données KPI'!M4,0)</f>
        <v/>
      </c>
      <c r="E33" s="34">
        <f>ROUND('Données KPI'!M5,0)</f>
        <v/>
      </c>
      <c r="F33" s="34">
        <f>ROUND('Données KPI'!M6,0)</f>
        <v/>
      </c>
      <c r="G33" s="34">
        <f>ROUND('Données KPI'!M7,0)</f>
        <v/>
      </c>
      <c r="H33" s="34">
        <f>ROUND('Données KPI'!M8,0)</f>
        <v/>
      </c>
      <c r="I33" s="34">
        <f>ROUND('Données KPI'!M9,0)</f>
        <v/>
      </c>
      <c r="J33" s="34">
        <f>ROUND('Données KPI'!M10,0)</f>
        <v/>
      </c>
      <c r="K33" s="34">
        <f>ROUND('Données KPI'!M11,0)</f>
        <v/>
      </c>
      <c r="L33" s="34">
        <f>ROUND('Données KPI'!M12,0)</f>
        <v/>
      </c>
      <c r="M33" s="34">
        <f>ROUND('Données KPI'!M13,0)</f>
        <v/>
      </c>
      <c r="N33" s="48" t="n"/>
      <c r="O33" s="48" t="n"/>
      <c r="P33" s="48" t="n"/>
      <c r="Q33" s="48" t="n"/>
      <c r="R33" s="48" t="n"/>
      <c r="S33" s="48" t="n"/>
      <c r="T33" s="48" t="n"/>
      <c r="U33" s="48" t="n"/>
      <c r="V33" s="48" t="n"/>
      <c r="W33" s="48" t="n"/>
      <c r="X33" s="48" t="n"/>
    </row>
    <row r="34" ht="22" customHeight="1">
      <c r="A34" s="34" t="inlineStr">
        <is>
          <t>Incidents</t>
        </is>
      </c>
      <c r="B34" s="34">
        <f>'Données KPI'!E2</f>
        <v/>
      </c>
      <c r="C34" s="34">
        <f>'Données KPI'!E3</f>
        <v/>
      </c>
      <c r="D34" s="34">
        <f>'Données KPI'!E4</f>
        <v/>
      </c>
      <c r="E34" s="34">
        <f>'Données KPI'!E5</f>
        <v/>
      </c>
      <c r="F34" s="34">
        <f>'Données KPI'!E6</f>
        <v/>
      </c>
      <c r="G34" s="34">
        <f>'Données KPI'!E7</f>
        <v/>
      </c>
      <c r="H34" s="34">
        <f>'Données KPI'!E8</f>
        <v/>
      </c>
      <c r="I34" s="34">
        <f>'Données KPI'!E9</f>
        <v/>
      </c>
      <c r="J34" s="34">
        <f>'Données KPI'!E10</f>
        <v/>
      </c>
      <c r="K34" s="34">
        <f>'Données KPI'!E11</f>
        <v/>
      </c>
      <c r="L34" s="34">
        <f>'Données KPI'!E12</f>
        <v/>
      </c>
      <c r="M34" s="34">
        <f>'Données KPI'!E13</f>
        <v/>
      </c>
      <c r="N34" s="48" t="n"/>
      <c r="O34" s="48" t="n"/>
      <c r="P34" s="48" t="n"/>
      <c r="Q34" s="48" t="n"/>
      <c r="R34" s="48" t="n"/>
      <c r="S34" s="48" t="n"/>
      <c r="T34" s="48" t="n"/>
      <c r="U34" s="48" t="n"/>
      <c r="V34" s="48" t="n"/>
      <c r="W34" s="48" t="n"/>
      <c r="X34" s="48" t="n"/>
    </row>
    <row r="35" ht="22" customHeight="1">
      <c r="A35" s="34" t="inlineStr">
        <is>
          <t>Conformité audit</t>
        </is>
      </c>
      <c r="B35" s="37">
        <f>'Données KPI'!H2</f>
        <v/>
      </c>
      <c r="C35" s="37">
        <f>'Données KPI'!H3</f>
        <v/>
      </c>
      <c r="D35" s="37">
        <f>'Données KPI'!H4</f>
        <v/>
      </c>
      <c r="E35" s="37">
        <f>'Données KPI'!H5</f>
        <v/>
      </c>
      <c r="F35" s="37">
        <f>'Données KPI'!H6</f>
        <v/>
      </c>
      <c r="G35" s="37">
        <f>'Données KPI'!H7</f>
        <v/>
      </c>
      <c r="H35" s="37">
        <f>'Données KPI'!H8</f>
        <v/>
      </c>
      <c r="I35" s="37">
        <f>'Données KPI'!H9</f>
        <v/>
      </c>
      <c r="J35" s="37">
        <f>'Données KPI'!H10</f>
        <v/>
      </c>
      <c r="K35" s="37">
        <f>'Données KPI'!H11</f>
        <v/>
      </c>
      <c r="L35" s="37">
        <f>'Données KPI'!H12</f>
        <v/>
      </c>
      <c r="M35" s="37">
        <f>'Données KPI'!H13</f>
        <v/>
      </c>
      <c r="N35" s="48" t="n"/>
      <c r="O35" s="48" t="n"/>
      <c r="P35" s="48" t="n"/>
      <c r="Q35" s="48" t="n"/>
      <c r="R35" s="48" t="n"/>
      <c r="S35" s="48" t="n"/>
      <c r="T35" s="48" t="n"/>
      <c r="U35" s="48" t="n"/>
      <c r="V35" s="48" t="n"/>
      <c r="W35" s="48" t="n"/>
      <c r="X35" s="48" t="n"/>
    </row>
    <row r="36" ht="22" customHeight="1">
      <c r="A36" s="34" t="inlineStr">
        <is>
          <t>Déchets recyclés</t>
        </is>
      </c>
      <c r="B36" s="37">
        <f>'Données KPI'!L2</f>
        <v/>
      </c>
      <c r="C36" s="37">
        <f>'Données KPI'!L3</f>
        <v/>
      </c>
      <c r="D36" s="37">
        <f>'Données KPI'!L4</f>
        <v/>
      </c>
      <c r="E36" s="37">
        <f>'Données KPI'!L5</f>
        <v/>
      </c>
      <c r="F36" s="37">
        <f>'Données KPI'!L6</f>
        <v/>
      </c>
      <c r="G36" s="37">
        <f>'Données KPI'!L7</f>
        <v/>
      </c>
      <c r="H36" s="37">
        <f>'Données KPI'!L8</f>
        <v/>
      </c>
      <c r="I36" s="37">
        <f>'Données KPI'!L9</f>
        <v/>
      </c>
      <c r="J36" s="37">
        <f>'Données KPI'!L10</f>
        <v/>
      </c>
      <c r="K36" s="37">
        <f>'Données KPI'!L11</f>
        <v/>
      </c>
      <c r="L36" s="37">
        <f>'Données KPI'!L12</f>
        <v/>
      </c>
      <c r="M36" s="37">
        <f>'Données KPI'!L13</f>
        <v/>
      </c>
      <c r="N36" s="48" t="n"/>
      <c r="O36" s="48" t="n"/>
      <c r="P36" s="48" t="n"/>
      <c r="Q36" s="48" t="n"/>
      <c r="R36" s="48" t="n"/>
      <c r="S36" s="48" t="n"/>
      <c r="T36" s="48" t="n"/>
      <c r="U36" s="48" t="n"/>
      <c r="V36" s="48" t="n"/>
      <c r="W36" s="48" t="n"/>
      <c r="X36" s="48" t="n"/>
    </row>
    <row r="37" ht="22" customHeight="1"/>
  </sheetData>
  <mergeCells count="28">
    <mergeCell ref="A5:D5"/>
    <mergeCell ref="A8:D8"/>
    <mergeCell ref="M8:P8"/>
    <mergeCell ref="I8:L8"/>
    <mergeCell ref="U8:X8"/>
    <mergeCell ref="Q21:X21"/>
    <mergeCell ref="U5:X5"/>
    <mergeCell ref="A6:D7"/>
    <mergeCell ref="A3:X3"/>
    <mergeCell ref="N32:X36"/>
    <mergeCell ref="E6:H7"/>
    <mergeCell ref="M6:P7"/>
    <mergeCell ref="A1:X2"/>
    <mergeCell ref="Q10:X10"/>
    <mergeCell ref="Q6:T7"/>
    <mergeCell ref="E5:H5"/>
    <mergeCell ref="M5:P5"/>
    <mergeCell ref="A21:H21"/>
    <mergeCell ref="E8:H8"/>
    <mergeCell ref="I21:P21"/>
    <mergeCell ref="Q8:T8"/>
    <mergeCell ref="Q5:T5"/>
    <mergeCell ref="A31:X31"/>
    <mergeCell ref="A10:H10"/>
    <mergeCell ref="I10:P10"/>
    <mergeCell ref="I6:L7"/>
    <mergeCell ref="U6:X7"/>
    <mergeCell ref="I5:L5"/>
  </mergeCells>
  <conditionalFormatting sqref="B33:M33">
    <cfRule type="colorScale" priority="1">
      <colorScale>
        <cfvo type="min"/>
        <cfvo type="percentile" val="50"/>
        <cfvo type="max"/>
        <color rgb="00FEE2E2"/>
        <color rgb="00FEF3C7"/>
        <color rgb="00DCFCE7"/>
      </colorScale>
    </cfRule>
  </conditionalFormatting>
  <conditionalFormatting sqref="B34:M34">
    <cfRule type="colorScale" priority="2">
      <colorScale>
        <cfvo type="min"/>
        <cfvo type="percentile" val="50"/>
        <cfvo type="max"/>
        <color rgb="00DCFCE7"/>
        <color rgb="00FEF3C7"/>
        <color rgb="00FEE2E2"/>
      </colorScale>
    </cfRule>
  </conditionalFormatting>
  <conditionalFormatting sqref="B35:M36">
    <cfRule type="colorScale" priority="3">
      <colorScale>
        <cfvo type="min"/>
        <cfvo type="percentile" val="50"/>
        <cfvo type="max"/>
        <color rgb="00FEE2E2"/>
        <color rgb="00FEF3C7"/>
        <color rgb="00DCFCE7"/>
      </colorScale>
    </cfRule>
  </conditionalFormatting>
  <conditionalFormatting sqref="D12:D15">
    <cfRule type="expression" priority="4" dxfId="0">
      <formula>D12="OK"</formula>
    </cfRule>
    <cfRule type="expression" priority="5" dxfId="1">
      <formula>D12="Vigilance"</formula>
    </cfRule>
    <cfRule type="expression" priority="6" dxfId="2">
      <formula>D12="Critique"</formula>
    </cfRule>
  </conditionalFormatting>
  <conditionalFormatting sqref="L12:L15">
    <cfRule type="expression" priority="7" dxfId="0">
      <formula>L12="OK"</formula>
    </cfRule>
    <cfRule type="expression" priority="8" dxfId="1">
      <formula>L12="Vigilance"</formula>
    </cfRule>
    <cfRule type="expression" priority="9" dxfId="2">
      <formula>L12="Critique"</formula>
    </cfRule>
  </conditionalFormatting>
  <conditionalFormatting sqref="X12:X17">
    <cfRule type="expression" priority="10" dxfId="0">
      <formula>X12="OK"</formula>
    </cfRule>
    <cfRule type="expression" priority="11" dxfId="1">
      <formula>X12="Vigilance"</formula>
    </cfRule>
    <cfRule type="expression" priority="12" dxfId="2">
      <formula>X12="Critique"</formula>
    </cfRule>
  </conditionalFormatting>
  <conditionalFormatting sqref="V12:V17">
    <cfRule type="dataBar" priority="13">
      <dataBar>
        <cfvo type="num" val="0"/>
        <cfvo type="num" val="1"/>
        <color rgb="002563EB"/>
      </dataBar>
    </cfRule>
  </conditionalFormatting>
  <pageMargins left="0.75" right="0.75" top="1" bottom="1" header="0.5" footer="0.5"/>
  <pageSetup orientation="landscape" fitToHeight="1" fitToWidth="1"/>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M13"/>
  <sheetViews>
    <sheetView showGridLines="0" workbookViewId="0">
      <pane ySplit="1" topLeftCell="A2" activePane="bottomLeft" state="frozen"/>
      <selection pane="bottomLeft" activeCell="A1" sqref="A1"/>
    </sheetView>
  </sheetViews>
  <sheetFormatPr baseColWidth="8" defaultRowHeight="15"/>
  <cols>
    <col width="17" customWidth="1" min="1" max="1"/>
    <col width="17" customWidth="1" min="2" max="2"/>
    <col width="17" customWidth="1" min="3" max="3"/>
    <col width="17" customWidth="1" min="4" max="4"/>
    <col width="17" customWidth="1" min="5" max="5"/>
    <col width="17" customWidth="1" min="6" max="6"/>
    <col width="17" customWidth="1" min="7" max="7"/>
    <col width="17" customWidth="1" min="8" max="8"/>
    <col width="17" customWidth="1" min="9" max="9"/>
    <col width="17" customWidth="1" min="10" max="10"/>
    <col width="17" customWidth="1" min="11" max="11"/>
    <col width="17" customWidth="1" min="12" max="12"/>
    <col width="17" customWidth="1" min="13" max="13"/>
  </cols>
  <sheetData>
    <row r="1">
      <c r="A1" s="46" t="inlineStr">
        <is>
          <t>Mois</t>
        </is>
      </c>
      <c r="B1" s="46" t="inlineStr">
        <is>
          <t>TF</t>
        </is>
      </c>
      <c r="C1" s="46" t="inlineStr">
        <is>
          <t>TG</t>
        </is>
      </c>
      <c r="D1" s="46" t="inlineStr">
        <is>
          <t>Jours sans accident</t>
        </is>
      </c>
      <c r="E1" s="46" t="inlineStr">
        <is>
          <t>Incidents</t>
        </is>
      </c>
      <c r="F1" s="46" t="inlineStr">
        <is>
          <t>Presqu’accidents</t>
        </is>
      </c>
      <c r="G1" s="46" t="inlineStr">
        <is>
          <t>Audits réalisés</t>
        </is>
      </c>
      <c r="H1" s="46" t="inlineStr">
        <is>
          <t>Conformité audit</t>
        </is>
      </c>
      <c r="I1" s="46" t="inlineStr">
        <is>
          <t>Actions ouvertes</t>
        </is>
      </c>
      <c r="J1" s="46" t="inlineStr">
        <is>
          <t>Actions clôturées</t>
        </is>
      </c>
      <c r="K1" s="46" t="inlineStr">
        <is>
          <t>Conso énergie kWh</t>
        </is>
      </c>
      <c r="L1" s="46" t="inlineStr">
        <is>
          <t>Déchets recyclés %</t>
        </is>
      </c>
      <c r="M1" s="46" t="inlineStr">
        <is>
          <t>Score HSE</t>
        </is>
      </c>
    </row>
    <row r="2">
      <c r="A2" s="34" t="inlineStr">
        <is>
          <t>Jan</t>
        </is>
      </c>
      <c r="B2" s="34" t="n">
        <v>2.8</v>
      </c>
      <c r="C2" s="34" t="n">
        <v>0.42</v>
      </c>
      <c r="D2" s="34" t="n">
        <v>38</v>
      </c>
      <c r="E2" s="34" t="n">
        <v>4</v>
      </c>
      <c r="F2" s="34" t="n">
        <v>10</v>
      </c>
      <c r="G2" s="34" t="n">
        <v>5</v>
      </c>
      <c r="H2" s="37" t="n">
        <v>0.82</v>
      </c>
      <c r="I2" s="34" t="n">
        <v>15</v>
      </c>
      <c r="J2" s="34" t="n">
        <v>8</v>
      </c>
      <c r="K2" s="34" t="n">
        <v>6600</v>
      </c>
      <c r="L2" s="37" t="n">
        <v>0.61</v>
      </c>
      <c r="M2" s="49">
        <f>MIN(100,MAX(0,100-E2*6-B2*5-C2*20+H2*25+L2*10))</f>
        <v/>
      </c>
    </row>
    <row r="3">
      <c r="A3" s="34" t="inlineStr">
        <is>
          <t>Fév</t>
        </is>
      </c>
      <c r="B3" s="34" t="n">
        <v>2.4</v>
      </c>
      <c r="C3" s="34" t="n">
        <v>0.38</v>
      </c>
      <c r="D3" s="34" t="n">
        <v>45</v>
      </c>
      <c r="E3" s="34" t="n">
        <v>3</v>
      </c>
      <c r="F3" s="34" t="n">
        <v>8</v>
      </c>
      <c r="G3" s="34" t="n">
        <v>6</v>
      </c>
      <c r="H3" s="37" t="n">
        <v>0.86</v>
      </c>
      <c r="I3" s="34" t="n">
        <v>13</v>
      </c>
      <c r="J3" s="34" t="n">
        <v>11</v>
      </c>
      <c r="K3" s="34" t="n">
        <v>6350</v>
      </c>
      <c r="L3" s="37" t="n">
        <v>0.64</v>
      </c>
      <c r="M3" s="49">
        <f>MIN(100,MAX(0,100-E3*6-B3*5-C3*20+H3*25+L3*10))</f>
        <v/>
      </c>
    </row>
    <row r="4">
      <c r="A4" s="34" t="inlineStr">
        <is>
          <t>Mar</t>
        </is>
      </c>
      <c r="B4" s="34" t="n">
        <v>2.1</v>
      </c>
      <c r="C4" s="34" t="n">
        <v>0.34</v>
      </c>
      <c r="D4" s="34" t="n">
        <v>51</v>
      </c>
      <c r="E4" s="34" t="n">
        <v>3</v>
      </c>
      <c r="F4" s="34" t="n">
        <v>7</v>
      </c>
      <c r="G4" s="34" t="n">
        <v>7</v>
      </c>
      <c r="H4" s="37" t="n">
        <v>0.88</v>
      </c>
      <c r="I4" s="34" t="n">
        <v>11</v>
      </c>
      <c r="J4" s="34" t="n">
        <v>13</v>
      </c>
      <c r="K4" s="34" t="n">
        <v>6120</v>
      </c>
      <c r="L4" s="37" t="n">
        <v>0.67</v>
      </c>
      <c r="M4" s="49">
        <f>MIN(100,MAX(0,100-E4*6-B4*5-C4*20+H4*25+L4*10))</f>
        <v/>
      </c>
    </row>
    <row r="5">
      <c r="A5" s="34" t="inlineStr">
        <is>
          <t>Avr</t>
        </is>
      </c>
      <c r="B5" s="34" t="n">
        <v>1.9</v>
      </c>
      <c r="C5" s="34" t="n">
        <v>0.31</v>
      </c>
      <c r="D5" s="34" t="n">
        <v>60</v>
      </c>
      <c r="E5" s="34" t="n">
        <v>2</v>
      </c>
      <c r="F5" s="34" t="n">
        <v>6</v>
      </c>
      <c r="G5" s="34" t="n">
        <v>8</v>
      </c>
      <c r="H5" s="37" t="n">
        <v>0.9</v>
      </c>
      <c r="I5" s="34" t="n">
        <v>9</v>
      </c>
      <c r="J5" s="34" t="n">
        <v>15</v>
      </c>
      <c r="K5" s="34" t="n">
        <v>5980</v>
      </c>
      <c r="L5" s="37" t="n">
        <v>0.71</v>
      </c>
      <c r="M5" s="49">
        <f>MIN(100,MAX(0,100-E5*6-B5*5-C5*20+H5*25+L5*10))</f>
        <v/>
      </c>
    </row>
    <row r="6">
      <c r="A6" s="34" t="inlineStr">
        <is>
          <t>Mai</t>
        </is>
      </c>
      <c r="B6" s="34" t="n">
        <v>1.6</v>
      </c>
      <c r="C6" s="34" t="n">
        <v>0.28</v>
      </c>
      <c r="D6" s="34" t="n">
        <v>74</v>
      </c>
      <c r="E6" s="34" t="n">
        <v>2</v>
      </c>
      <c r="F6" s="34" t="n">
        <v>5</v>
      </c>
      <c r="G6" s="34" t="n">
        <v>9</v>
      </c>
      <c r="H6" s="37" t="n">
        <v>0.93</v>
      </c>
      <c r="I6" s="34" t="n">
        <v>8</v>
      </c>
      <c r="J6" s="34" t="n">
        <v>18</v>
      </c>
      <c r="K6" s="34" t="n">
        <v>5730</v>
      </c>
      <c r="L6" s="37" t="n">
        <v>0.74</v>
      </c>
      <c r="M6" s="49">
        <f>MIN(100,MAX(0,100-E6*6-B6*5-C6*20+H6*25+L6*10))</f>
        <v/>
      </c>
    </row>
    <row r="7">
      <c r="A7" s="34" t="inlineStr">
        <is>
          <t>Juin</t>
        </is>
      </c>
      <c r="B7" s="34" t="n">
        <v>1.4</v>
      </c>
      <c r="C7" s="34" t="n">
        <v>0.25</v>
      </c>
      <c r="D7" s="34" t="n">
        <v>92</v>
      </c>
      <c r="E7" s="34" t="n">
        <v>1</v>
      </c>
      <c r="F7" s="34" t="n">
        <v>4</v>
      </c>
      <c r="G7" s="34" t="n">
        <v>10</v>
      </c>
      <c r="H7" s="37" t="n">
        <v>0.9399999999999999</v>
      </c>
      <c r="I7" s="34" t="n">
        <v>7</v>
      </c>
      <c r="J7" s="34" t="n">
        <v>21</v>
      </c>
      <c r="K7" s="34" t="n">
        <v>5480</v>
      </c>
      <c r="L7" s="37" t="n">
        <v>0.76</v>
      </c>
      <c r="M7" s="49">
        <f>MIN(100,MAX(0,100-E7*6-B7*5-C7*20+H7*25+L7*10))</f>
        <v/>
      </c>
    </row>
    <row r="8">
      <c r="A8" s="34" t="inlineStr">
        <is>
          <t>Juil</t>
        </is>
      </c>
      <c r="B8" s="34" t="n">
        <v>1.2</v>
      </c>
      <c r="C8" s="34" t="n">
        <v>0.22</v>
      </c>
      <c r="D8" s="34" t="n">
        <v>108</v>
      </c>
      <c r="E8" s="34" t="n">
        <v>1</v>
      </c>
      <c r="F8" s="34" t="n">
        <v>4</v>
      </c>
      <c r="G8" s="34" t="n">
        <v>11</v>
      </c>
      <c r="H8" s="37" t="n">
        <v>0.95</v>
      </c>
      <c r="I8" s="34" t="n">
        <v>6</v>
      </c>
      <c r="J8" s="34" t="n">
        <v>22</v>
      </c>
      <c r="K8" s="34" t="n">
        <v>5310</v>
      </c>
      <c r="L8" s="37" t="n">
        <v>0.79</v>
      </c>
      <c r="M8" s="49">
        <f>MIN(100,MAX(0,100-E8*6-B8*5-C8*20+H8*25+L8*10))</f>
        <v/>
      </c>
    </row>
    <row r="9">
      <c r="A9" s="34" t="inlineStr">
        <is>
          <t>Août</t>
        </is>
      </c>
      <c r="B9" s="34" t="n">
        <v>1</v>
      </c>
      <c r="C9" s="34" t="n">
        <v>0.19</v>
      </c>
      <c r="D9" s="34" t="n">
        <v>124</v>
      </c>
      <c r="E9" s="34" t="n">
        <v>1</v>
      </c>
      <c r="F9" s="34" t="n">
        <v>3</v>
      </c>
      <c r="G9" s="34" t="n">
        <v>12</v>
      </c>
      <c r="H9" s="37" t="n">
        <v>0.96</v>
      </c>
      <c r="I9" s="34" t="n">
        <v>5</v>
      </c>
      <c r="J9" s="34" t="n">
        <v>24</v>
      </c>
      <c r="K9" s="34" t="n">
        <v>5150</v>
      </c>
      <c r="L9" s="37" t="n">
        <v>0.82</v>
      </c>
      <c r="M9" s="49">
        <f>MIN(100,MAX(0,100-E9*6-B9*5-C9*20+H9*25+L9*10))</f>
        <v/>
      </c>
    </row>
    <row r="10">
      <c r="A10" s="34" t="inlineStr">
        <is>
          <t>Sep</t>
        </is>
      </c>
      <c r="B10" s="34" t="n">
        <v>0.9</v>
      </c>
      <c r="C10" s="34" t="n">
        <v>0.16</v>
      </c>
      <c r="D10" s="34" t="n">
        <v>141</v>
      </c>
      <c r="E10" s="34" t="n">
        <v>1</v>
      </c>
      <c r="F10" s="34" t="n">
        <v>3</v>
      </c>
      <c r="G10" s="34" t="n">
        <v>12</v>
      </c>
      <c r="H10" s="37" t="n">
        <v>0.97</v>
      </c>
      <c r="I10" s="34" t="n">
        <v>4</v>
      </c>
      <c r="J10" s="34" t="n">
        <v>26</v>
      </c>
      <c r="K10" s="34" t="n">
        <v>4980</v>
      </c>
      <c r="L10" s="37" t="n">
        <v>0.84</v>
      </c>
      <c r="M10" s="49">
        <f>MIN(100,MAX(0,100-E10*6-B10*5-C10*20+H10*25+L10*10))</f>
        <v/>
      </c>
    </row>
    <row r="11">
      <c r="A11" s="34" t="inlineStr">
        <is>
          <t>Oct</t>
        </is>
      </c>
      <c r="B11" s="34" t="n">
        <v>0.8</v>
      </c>
      <c r="C11" s="34" t="n">
        <v>0.14</v>
      </c>
      <c r="D11" s="34" t="n">
        <v>158</v>
      </c>
      <c r="E11" s="34" t="n">
        <v>0</v>
      </c>
      <c r="F11" s="34" t="n">
        <v>2</v>
      </c>
      <c r="G11" s="34" t="n">
        <v>13</v>
      </c>
      <c r="H11" s="37" t="n">
        <v>0.98</v>
      </c>
      <c r="I11" s="34" t="n">
        <v>3</v>
      </c>
      <c r="J11" s="34" t="n">
        <v>27</v>
      </c>
      <c r="K11" s="34" t="n">
        <v>4820</v>
      </c>
      <c r="L11" s="37" t="n">
        <v>0.86</v>
      </c>
      <c r="M11" s="49">
        <f>MIN(100,MAX(0,100-E11*6-B11*5-C11*20+H11*25+L11*10))</f>
        <v/>
      </c>
    </row>
    <row r="12">
      <c r="A12" s="34" t="inlineStr">
        <is>
          <t>Nov</t>
        </is>
      </c>
      <c r="B12" s="34" t="n">
        <v>0.7</v>
      </c>
      <c r="C12" s="34" t="n">
        <v>0.12</v>
      </c>
      <c r="D12" s="34" t="n">
        <v>176</v>
      </c>
      <c r="E12" s="34" t="n">
        <v>0</v>
      </c>
      <c r="F12" s="34" t="n">
        <v>2</v>
      </c>
      <c r="G12" s="34" t="n">
        <v>14</v>
      </c>
      <c r="H12" s="37" t="n">
        <v>0.98</v>
      </c>
      <c r="I12" s="34" t="n">
        <v>2</v>
      </c>
      <c r="J12" s="34" t="n">
        <v>29</v>
      </c>
      <c r="K12" s="34" t="n">
        <v>4680</v>
      </c>
      <c r="L12" s="37" t="n">
        <v>0.88</v>
      </c>
      <c r="M12" s="49">
        <f>MIN(100,MAX(0,100-E12*6-B12*5-C12*20+H12*25+L12*10))</f>
        <v/>
      </c>
    </row>
    <row r="13">
      <c r="A13" s="34" t="inlineStr">
        <is>
          <t>Déc</t>
        </is>
      </c>
      <c r="B13" s="34" t="n">
        <v>0.6</v>
      </c>
      <c r="C13" s="34" t="n">
        <v>0.1</v>
      </c>
      <c r="D13" s="34" t="n">
        <v>196</v>
      </c>
      <c r="E13" s="34" t="n">
        <v>0</v>
      </c>
      <c r="F13" s="34" t="n">
        <v>1</v>
      </c>
      <c r="G13" s="34" t="n">
        <v>15</v>
      </c>
      <c r="H13" s="37" t="n">
        <v>0.99</v>
      </c>
      <c r="I13" s="34" t="n">
        <v>2</v>
      </c>
      <c r="J13" s="34" t="n">
        <v>31</v>
      </c>
      <c r="K13" s="34" t="n">
        <v>4500</v>
      </c>
      <c r="L13" s="37" t="n">
        <v>0.9</v>
      </c>
      <c r="M13" s="49">
        <f>MIN(100,MAX(0,100-E13*6-B13*5-C13*20+H13*25+L13*10))</f>
        <v/>
      </c>
    </row>
  </sheetData>
  <pageMargins left="0.75" right="0.75" top="1" bottom="1" header="0.5" footer="0.5"/>
  <tableParts count="1">
    <tablePart xmlns:r="http://schemas.openxmlformats.org/officeDocument/2006/relationships" r:id="rId1"/>
  </tableParts>
</worksheet>
</file>

<file path=xl/worksheets/sheet3.xml><?xml version="1.0" encoding="utf-8"?>
<worksheet xmlns="http://schemas.openxmlformats.org/spreadsheetml/2006/main">
  <sheetPr>
    <outlinePr summaryBelow="1" summaryRight="1"/>
    <pageSetUpPr/>
  </sheetPr>
  <dimension ref="A1:G8"/>
  <sheetViews>
    <sheetView showGridLines="0" workbookViewId="0">
      <pane ySplit="1" topLeftCell="A2" activePane="bottomLeft" state="frozen"/>
      <selection pane="bottomLeft" activeCell="A1" sqref="A1"/>
    </sheetView>
  </sheetViews>
  <sheetFormatPr baseColWidth="8" defaultRowHeight="15"/>
  <cols>
    <col width="22" customWidth="1" min="1" max="1"/>
    <col width="22" customWidth="1" min="2" max="2"/>
    <col width="22" customWidth="1" min="3" max="3"/>
    <col width="22" customWidth="1" min="4" max="4"/>
    <col width="22" customWidth="1" min="5" max="5"/>
    <col width="22" customWidth="1" min="6" max="6"/>
    <col width="22" customWidth="1" min="7" max="7"/>
  </cols>
  <sheetData>
    <row r="1">
      <c r="A1" s="50" t="inlineStr">
        <is>
          <t>Date</t>
        </is>
      </c>
      <c r="B1" s="50" t="inlineStr">
        <is>
          <t>Zone</t>
        </is>
      </c>
      <c r="C1" s="50" t="inlineStr">
        <is>
          <t>Type</t>
        </is>
      </c>
      <c r="D1" s="50" t="inlineStr">
        <is>
          <t>Gravité</t>
        </is>
      </c>
      <c r="E1" s="50" t="inlineStr">
        <is>
          <t>Statut</t>
        </is>
      </c>
      <c r="F1" s="50" t="inlineStr">
        <is>
          <t>Cause principale</t>
        </is>
      </c>
      <c r="G1" s="50" t="inlineStr">
        <is>
          <t>Action immédiate</t>
        </is>
      </c>
    </row>
    <row r="2">
      <c r="A2" s="35" t="inlineStr">
        <is>
          <t>2026-01-07</t>
        </is>
      </c>
      <c r="B2" s="35" t="inlineStr">
        <is>
          <t>Atelier</t>
        </is>
      </c>
      <c r="C2" s="35" t="inlineStr">
        <is>
          <t>Presqu’accident</t>
        </is>
      </c>
      <c r="D2" s="35" t="inlineStr">
        <is>
          <t>Moyenne</t>
        </is>
      </c>
      <c r="E2" s="35" t="inlineStr">
        <is>
          <t>Clôturé</t>
        </is>
      </c>
      <c r="F2" s="35" t="inlineStr">
        <is>
          <t>Circulation interne</t>
        </is>
      </c>
      <c r="G2" s="35" t="inlineStr">
        <is>
          <t>Rappel consignes</t>
        </is>
      </c>
    </row>
    <row r="3">
      <c r="A3" s="35" t="inlineStr">
        <is>
          <t>2026-02-12</t>
        </is>
      </c>
      <c r="B3" s="35" t="inlineStr">
        <is>
          <t>Entrepôt</t>
        </is>
      </c>
      <c r="C3" s="35" t="inlineStr">
        <is>
          <t>Incident sécurité</t>
        </is>
      </c>
      <c r="D3" s="35" t="inlineStr">
        <is>
          <t>Élevée</t>
        </is>
      </c>
      <c r="E3" s="35" t="inlineStr">
        <is>
          <t>En cours</t>
        </is>
      </c>
      <c r="F3" s="35" t="inlineStr">
        <is>
          <t>Sol glissant</t>
        </is>
      </c>
      <c r="G3" s="35" t="inlineStr">
        <is>
          <t>Balisage + nettoyage</t>
        </is>
      </c>
    </row>
    <row r="4">
      <c r="A4" s="35" t="inlineStr">
        <is>
          <t>2026-03-18</t>
        </is>
      </c>
      <c r="B4" s="35" t="inlineStr">
        <is>
          <t>Ligne 2</t>
        </is>
      </c>
      <c r="C4" s="35" t="inlineStr">
        <is>
          <t>Situation dangereuse</t>
        </is>
      </c>
      <c r="D4" s="35" t="inlineStr">
        <is>
          <t>Moyenne</t>
        </is>
      </c>
      <c r="E4" s="35" t="inlineStr">
        <is>
          <t>Clôturé</t>
        </is>
      </c>
      <c r="F4" s="35" t="inlineStr">
        <is>
          <t>EPI incomplet</t>
        </is>
      </c>
      <c r="G4" s="35" t="inlineStr">
        <is>
          <t>Contrôle EPI</t>
        </is>
      </c>
    </row>
    <row r="5">
      <c r="A5" s="35" t="inlineStr">
        <is>
          <t>2026-04-09</t>
        </is>
      </c>
      <c r="B5" s="35" t="inlineStr">
        <is>
          <t>Maintenance</t>
        </is>
      </c>
      <c r="C5" s="35" t="inlineStr">
        <is>
          <t>Incident environnement</t>
        </is>
      </c>
      <c r="D5" s="35" t="inlineStr">
        <is>
          <t>Faible</t>
        </is>
      </c>
      <c r="E5" s="35" t="inlineStr">
        <is>
          <t>Clôturé</t>
        </is>
      </c>
      <c r="F5" s="35" t="inlineStr">
        <is>
          <t>Fuite mineure</t>
        </is>
      </c>
      <c r="G5" s="35" t="inlineStr">
        <is>
          <t>Kit absorption</t>
        </is>
      </c>
    </row>
    <row r="6">
      <c r="A6" s="35" t="inlineStr">
        <is>
          <t>2026-05-21</t>
        </is>
      </c>
      <c r="B6" s="35" t="inlineStr">
        <is>
          <t>Zone quai</t>
        </is>
      </c>
      <c r="C6" s="35" t="inlineStr">
        <is>
          <t>Presqu’accident</t>
        </is>
      </c>
      <c r="D6" s="35" t="inlineStr">
        <is>
          <t>Élevée</t>
        </is>
      </c>
      <c r="E6" s="35" t="inlineStr">
        <is>
          <t>En cours</t>
        </is>
      </c>
      <c r="F6" s="35" t="inlineStr">
        <is>
          <t>Coactivité</t>
        </is>
      </c>
      <c r="G6" s="35" t="inlineStr">
        <is>
          <t>Plan de circulation</t>
        </is>
      </c>
    </row>
    <row r="7">
      <c r="A7" s="35" t="inlineStr">
        <is>
          <t>2026-06-15</t>
        </is>
      </c>
      <c r="B7" s="35" t="inlineStr">
        <is>
          <t>Production</t>
        </is>
      </c>
      <c r="C7" s="35" t="inlineStr">
        <is>
          <t>Accident bénin</t>
        </is>
      </c>
      <c r="D7" s="35" t="inlineStr">
        <is>
          <t>Moyenne</t>
        </is>
      </c>
      <c r="E7" s="35" t="inlineStr">
        <is>
          <t>Clôturé</t>
        </is>
      </c>
      <c r="F7" s="35" t="inlineStr">
        <is>
          <t>Manutention</t>
        </is>
      </c>
      <c r="G7" s="35" t="inlineStr">
        <is>
          <t>Formation gestes</t>
        </is>
      </c>
    </row>
    <row r="8">
      <c r="A8" s="35" t="inlineStr">
        <is>
          <t>2026-10-11</t>
        </is>
      </c>
      <c r="B8" s="35" t="inlineStr">
        <is>
          <t>Entrepôt</t>
        </is>
      </c>
      <c r="C8" s="35" t="inlineStr">
        <is>
          <t>Presqu’accident</t>
        </is>
      </c>
      <c r="D8" s="35" t="inlineStr">
        <is>
          <t>Moyenne</t>
        </is>
      </c>
      <c r="E8" s="35" t="inlineStr">
        <is>
          <t>En cours</t>
        </is>
      </c>
      <c r="F8" s="35" t="inlineStr">
        <is>
          <t>Signalisation</t>
        </is>
      </c>
      <c r="G8" s="35" t="inlineStr">
        <is>
          <t>Marquage au sol</t>
        </is>
      </c>
    </row>
  </sheetData>
  <dataValidations count="2">
    <dataValidation sqref="D2:D100" showDropDown="0" showInputMessage="0" showErrorMessage="0" allowBlank="1" type="list">
      <formula1>"Faible,Moyenne,Élevée,Critique"</formula1>
    </dataValidation>
    <dataValidation sqref="E2:E100" showDropDown="0" showInputMessage="0" showErrorMessage="0" allowBlank="1" type="list">
      <formula1>"Ouvert,En cours,Clôturé"</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8"/>
  <sheetViews>
    <sheetView showGridLines="0" workbookViewId="0">
      <pane ySplit="1" topLeftCell="A2" activePane="bottomLeft" state="frozen"/>
      <selection pane="bottomLeft" activeCell="A1" sqref="A1"/>
    </sheetView>
  </sheetViews>
  <sheetFormatPr baseColWidth="8" defaultRowHeight="15"/>
  <cols>
    <col width="20" customWidth="1" min="1" max="1"/>
    <col width="20" customWidth="1" min="2" max="2"/>
    <col width="20" customWidth="1" min="3" max="3"/>
    <col width="20" customWidth="1" min="4" max="4"/>
    <col width="20" customWidth="1" min="5" max="5"/>
    <col width="20" customWidth="1" min="6" max="6"/>
    <col width="20" customWidth="1" min="7" max="7"/>
  </cols>
  <sheetData>
    <row r="1">
      <c r="A1" s="51" t="inlineStr">
        <is>
          <t>Date</t>
        </is>
      </c>
      <c r="B1" s="51" t="inlineStr">
        <is>
          <t>Processus</t>
        </is>
      </c>
      <c r="C1" s="51" t="inlineStr">
        <is>
          <t>Type audit</t>
        </is>
      </c>
      <c r="D1" s="51" t="inlineStr">
        <is>
          <t>Score conformité</t>
        </is>
      </c>
      <c r="E1" s="51" t="inlineStr">
        <is>
          <t>Écarts</t>
        </is>
      </c>
      <c r="F1" s="51" t="inlineStr">
        <is>
          <t>Responsable</t>
        </is>
      </c>
      <c r="G1" s="51" t="inlineStr">
        <is>
          <t>Statut</t>
        </is>
      </c>
    </row>
    <row r="2">
      <c r="A2" s="35" t="inlineStr">
        <is>
          <t>2026-01-20</t>
        </is>
      </c>
      <c r="B2" s="35" t="inlineStr">
        <is>
          <t>Production</t>
        </is>
      </c>
      <c r="C2" s="35" t="inlineStr">
        <is>
          <t>Audit HSE</t>
        </is>
      </c>
      <c r="D2" s="36" t="n">
        <v>0.82</v>
      </c>
      <c r="E2" s="35" t="n">
        <v>4</v>
      </c>
      <c r="F2" s="35" t="inlineStr">
        <is>
          <t>Responsable HSE</t>
        </is>
      </c>
      <c r="G2" s="35" t="inlineStr">
        <is>
          <t>Clôturé</t>
        </is>
      </c>
    </row>
    <row r="3">
      <c r="A3" s="35" t="inlineStr">
        <is>
          <t>2026-02-24</t>
        </is>
      </c>
      <c r="B3" s="35" t="inlineStr">
        <is>
          <t>Stockage</t>
        </is>
      </c>
      <c r="C3" s="35" t="inlineStr">
        <is>
          <t>Audit sécurité</t>
        </is>
      </c>
      <c r="D3" s="36" t="n">
        <v>0.86</v>
      </c>
      <c r="E3" s="35" t="n">
        <v>3</v>
      </c>
      <c r="F3" s="35" t="inlineStr">
        <is>
          <t>Chef dépôt</t>
        </is>
      </c>
      <c r="G3" s="35" t="inlineStr">
        <is>
          <t>Clôturé</t>
        </is>
      </c>
    </row>
    <row r="4">
      <c r="A4" s="35" t="inlineStr">
        <is>
          <t>2026-03-25</t>
        </is>
      </c>
      <c r="B4" s="35" t="inlineStr">
        <is>
          <t>Maintenance</t>
        </is>
      </c>
      <c r="C4" s="35" t="inlineStr">
        <is>
          <t>Audit terrain</t>
        </is>
      </c>
      <c r="D4" s="36" t="n">
        <v>0.88</v>
      </c>
      <c r="E4" s="35" t="n">
        <v>2</v>
      </c>
      <c r="F4" s="35" t="inlineStr">
        <is>
          <t>Maintenance</t>
        </is>
      </c>
      <c r="G4" s="35" t="inlineStr">
        <is>
          <t>Clôturé</t>
        </is>
      </c>
    </row>
    <row r="5">
      <c r="A5" s="35" t="inlineStr">
        <is>
          <t>2026-04-29</t>
        </is>
      </c>
      <c r="B5" s="35" t="inlineStr">
        <is>
          <t>Déchets</t>
        </is>
      </c>
      <c r="C5" s="35" t="inlineStr">
        <is>
          <t>Audit environnement</t>
        </is>
      </c>
      <c r="D5" s="36" t="n">
        <v>0.9</v>
      </c>
      <c r="E5" s="35" t="n">
        <v>2</v>
      </c>
      <c r="F5" s="35" t="inlineStr">
        <is>
          <t>Environnement</t>
        </is>
      </c>
      <c r="G5" s="35" t="inlineStr">
        <is>
          <t>Clôturé</t>
        </is>
      </c>
    </row>
    <row r="6">
      <c r="A6" s="35" t="inlineStr">
        <is>
          <t>2026-05-26</t>
        </is>
      </c>
      <c r="B6" s="35" t="inlineStr">
        <is>
          <t>Hygiène</t>
        </is>
      </c>
      <c r="C6" s="35" t="inlineStr">
        <is>
          <t>Inspection HSE</t>
        </is>
      </c>
      <c r="D6" s="36" t="n">
        <v>0.93</v>
      </c>
      <c r="E6" s="35" t="n">
        <v>1</v>
      </c>
      <c r="F6" s="35" t="inlineStr">
        <is>
          <t>QHSE</t>
        </is>
      </c>
      <c r="G6" s="35" t="inlineStr">
        <is>
          <t>Clôturé</t>
        </is>
      </c>
    </row>
    <row r="7">
      <c r="A7" s="35" t="inlineStr">
        <is>
          <t>2026-06-30</t>
        </is>
      </c>
      <c r="B7" s="35" t="inlineStr">
        <is>
          <t>Production</t>
        </is>
      </c>
      <c r="C7" s="35" t="inlineStr">
        <is>
          <t>Audit HSE</t>
        </is>
      </c>
      <c r="D7" s="36" t="n">
        <v>0.9399999999999999</v>
      </c>
      <c r="E7" s="35" t="n">
        <v>1</v>
      </c>
      <c r="F7" s="35" t="inlineStr">
        <is>
          <t>Responsable HSE</t>
        </is>
      </c>
      <c r="G7" s="35" t="inlineStr">
        <is>
          <t>En cours</t>
        </is>
      </c>
    </row>
    <row r="8">
      <c r="A8" s="35" t="inlineStr">
        <is>
          <t>2026-09-28</t>
        </is>
      </c>
      <c r="B8" s="35" t="inlineStr">
        <is>
          <t>Entrepôt</t>
        </is>
      </c>
      <c r="C8" s="35" t="inlineStr">
        <is>
          <t>Audit sécurité</t>
        </is>
      </c>
      <c r="D8" s="36" t="n">
        <v>0.97</v>
      </c>
      <c r="E8" s="35" t="n">
        <v>0</v>
      </c>
      <c r="F8" s="35" t="inlineStr">
        <is>
          <t>Chef dépôt</t>
        </is>
      </c>
      <c r="G8" s="35" t="inlineStr">
        <is>
          <t>Planifié</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7"/>
  <sheetViews>
    <sheetView showGridLines="0" workbookViewId="0">
      <pane ySplit="1" topLeftCell="A2" activePane="bottomLeft" state="frozen"/>
      <selection pane="bottomLeft" activeCell="A1" sqref="A1"/>
    </sheetView>
  </sheetViews>
  <sheetFormatPr baseColWidth="8" defaultRowHeight="15"/>
  <cols>
    <col width="22" customWidth="1" min="1" max="1"/>
    <col width="22" customWidth="1" min="2" max="2"/>
    <col width="22" customWidth="1" min="3" max="3"/>
    <col width="22" customWidth="1" min="4" max="4"/>
    <col width="22" customWidth="1" min="5" max="5"/>
    <col width="22" customWidth="1" min="6" max="6"/>
    <col width="22" customWidth="1" min="7" max="7"/>
  </cols>
  <sheetData>
    <row r="1">
      <c r="A1" s="52" t="inlineStr">
        <is>
          <t>ID</t>
        </is>
      </c>
      <c r="B1" s="52" t="inlineStr">
        <is>
          <t>Action</t>
        </is>
      </c>
      <c r="C1" s="52" t="inlineStr">
        <is>
          <t>Priorité</t>
        </is>
      </c>
      <c r="D1" s="52" t="inlineStr">
        <is>
          <t>Responsable</t>
        </is>
      </c>
      <c r="E1" s="52" t="inlineStr">
        <is>
          <t>Échéance</t>
        </is>
      </c>
      <c r="F1" s="52" t="inlineStr">
        <is>
          <t>Avancement</t>
        </is>
      </c>
      <c r="G1" s="52" t="inlineStr">
        <is>
          <t>Statut</t>
        </is>
      </c>
    </row>
    <row r="2">
      <c r="A2" s="35" t="inlineStr">
        <is>
          <t>AC-001</t>
        </is>
      </c>
      <c r="B2" s="35" t="inlineStr">
        <is>
          <t>Corriger marquage au sol</t>
        </is>
      </c>
      <c r="C2" s="35" t="inlineStr">
        <is>
          <t>Haute</t>
        </is>
      </c>
      <c r="D2" s="35" t="inlineStr">
        <is>
          <t>Chef dépôt</t>
        </is>
      </c>
      <c r="E2" s="35" t="inlineStr">
        <is>
          <t>2026-06-15</t>
        </is>
      </c>
      <c r="F2" s="36" t="n">
        <v>0.85</v>
      </c>
      <c r="G2" s="35" t="inlineStr">
        <is>
          <t>En cours</t>
        </is>
      </c>
    </row>
    <row r="3">
      <c r="A3" s="35" t="inlineStr">
        <is>
          <t>AC-002</t>
        </is>
      </c>
      <c r="B3" s="35" t="inlineStr">
        <is>
          <t>Former équipe manutention</t>
        </is>
      </c>
      <c r="C3" s="35" t="inlineStr">
        <is>
          <t>Moyenne</t>
        </is>
      </c>
      <c r="D3" s="35" t="inlineStr">
        <is>
          <t>RH</t>
        </is>
      </c>
      <c r="E3" s="35" t="inlineStr">
        <is>
          <t>2026-06-22</t>
        </is>
      </c>
      <c r="F3" s="36" t="n">
        <v>1</v>
      </c>
      <c r="G3" s="35" t="inlineStr">
        <is>
          <t>Clôturé</t>
        </is>
      </c>
    </row>
    <row r="4">
      <c r="A4" s="35" t="inlineStr">
        <is>
          <t>AC-003</t>
        </is>
      </c>
      <c r="B4" s="35" t="inlineStr">
        <is>
          <t>Mettre à jour plan déchets</t>
        </is>
      </c>
      <c r="C4" s="35" t="inlineStr">
        <is>
          <t>Moyenne</t>
        </is>
      </c>
      <c r="D4" s="35" t="inlineStr">
        <is>
          <t>Environnement</t>
        </is>
      </c>
      <c r="E4" s="35" t="inlineStr">
        <is>
          <t>2026-07-05</t>
        </is>
      </c>
      <c r="F4" s="36" t="n">
        <v>0.55</v>
      </c>
      <c r="G4" s="35" t="inlineStr">
        <is>
          <t>En cours</t>
        </is>
      </c>
    </row>
    <row r="5">
      <c r="A5" s="35" t="inlineStr">
        <is>
          <t>AC-004</t>
        </is>
      </c>
      <c r="B5" s="35" t="inlineStr">
        <is>
          <t>Renforcer contrôle EPI</t>
        </is>
      </c>
      <c r="C5" s="35" t="inlineStr">
        <is>
          <t>Haute</t>
        </is>
      </c>
      <c r="D5" s="35" t="inlineStr">
        <is>
          <t>HSE</t>
        </is>
      </c>
      <c r="E5" s="35" t="inlineStr">
        <is>
          <t>2026-07-12</t>
        </is>
      </c>
      <c r="F5" s="36" t="n">
        <v>0.65</v>
      </c>
      <c r="G5" s="35" t="inlineStr">
        <is>
          <t>En cours</t>
        </is>
      </c>
    </row>
    <row r="6">
      <c r="A6" s="35" t="inlineStr">
        <is>
          <t>AC-005</t>
        </is>
      </c>
      <c r="B6" s="35" t="inlineStr">
        <is>
          <t>Inspection extincteurs</t>
        </is>
      </c>
      <c r="C6" s="35" t="inlineStr">
        <is>
          <t>Critique</t>
        </is>
      </c>
      <c r="D6" s="35" t="inlineStr">
        <is>
          <t>Maintenance</t>
        </is>
      </c>
      <c r="E6" s="35" t="inlineStr">
        <is>
          <t>2026-06-05</t>
        </is>
      </c>
      <c r="F6" s="36" t="n">
        <v>0.35</v>
      </c>
      <c r="G6" s="35" t="inlineStr">
        <is>
          <t>Ouvert</t>
        </is>
      </c>
    </row>
    <row r="7">
      <c r="A7" s="35" t="inlineStr">
        <is>
          <t>AC-006</t>
        </is>
      </c>
      <c r="B7" s="35" t="inlineStr">
        <is>
          <t>Plan 5S atelier</t>
        </is>
      </c>
      <c r="C7" s="35" t="inlineStr">
        <is>
          <t>Faible</t>
        </is>
      </c>
      <c r="D7" s="35" t="inlineStr">
        <is>
          <t>Production</t>
        </is>
      </c>
      <c r="E7" s="35" t="inlineStr">
        <is>
          <t>2026-08-30</t>
        </is>
      </c>
      <c r="F7" s="36" t="n">
        <v>0.25</v>
      </c>
      <c r="G7" s="35" t="inlineStr">
        <is>
          <t>Ouvert</t>
        </is>
      </c>
    </row>
  </sheetData>
  <dataValidations count="2">
    <dataValidation sqref="C2:C100" showDropDown="0" showInputMessage="0" showErrorMessage="0" allowBlank="1" type="list">
      <formula1>"Faible,Moyenne,Haute,Critique"</formula1>
    </dataValidation>
    <dataValidation sqref="G2:G100" showDropDown="0" showInputMessage="0" showErrorMessage="0" allowBlank="1" type="list">
      <formula1>"Ouvert,En cours,Clôturé"</formula1>
    </dataValidation>
  </dataValidation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
  <sheetViews>
    <sheetView showGridLines="0" workbookViewId="0">
      <pane ySplit="1" topLeftCell="A2" activePane="bottomLeft" state="frozen"/>
      <selection pane="bottomLeft" activeCell="A1" sqref="A1"/>
    </sheetView>
  </sheetViews>
  <sheetFormatPr baseColWidth="8" defaultRowHeight="15"/>
  <cols>
    <col width="18" customWidth="1" min="1" max="1"/>
    <col width="18" customWidth="1" min="2" max="2"/>
    <col width="18" customWidth="1" min="3" max="3"/>
    <col width="18" customWidth="1" min="4" max="4"/>
  </cols>
  <sheetData>
    <row r="1">
      <c r="A1" s="46" t="inlineStr">
        <is>
          <t>Statut</t>
        </is>
      </c>
      <c r="B1" s="46" t="inlineStr">
        <is>
          <t>Seuil bas</t>
        </is>
      </c>
      <c r="C1" s="46" t="inlineStr">
        <is>
          <t>Seuil haut</t>
        </is>
      </c>
      <c r="D1" s="46" t="inlineStr">
        <is>
          <t>Couleur</t>
        </is>
      </c>
    </row>
    <row r="2">
      <c r="A2" s="53" t="inlineStr">
        <is>
          <t>Conforme</t>
        </is>
      </c>
      <c r="B2" s="53" t="n">
        <v>90</v>
      </c>
      <c r="C2" s="53" t="n">
        <v>100</v>
      </c>
      <c r="D2" s="53" t="inlineStr">
        <is>
          <t>Vert</t>
        </is>
      </c>
    </row>
    <row r="3">
      <c r="A3" s="53" t="inlineStr">
        <is>
          <t>Vigilance</t>
        </is>
      </c>
      <c r="B3" s="53" t="n">
        <v>70</v>
      </c>
      <c r="C3" s="53" t="n">
        <v>89</v>
      </c>
      <c r="D3" s="53" t="inlineStr">
        <is>
          <t>Orange</t>
        </is>
      </c>
    </row>
    <row r="4">
      <c r="A4" s="53" t="inlineStr">
        <is>
          <t>Critique</t>
        </is>
      </c>
      <c r="B4" s="53" t="n">
        <v>0</v>
      </c>
      <c r="C4" s="53" t="n">
        <v>69</v>
      </c>
      <c r="D4" s="53" t="inlineStr">
        <is>
          <t>Rouge</t>
        </is>
      </c>
    </row>
    <row r="5">
      <c r="A5" s="53" t="inlineStr">
        <is>
          <t>Non démarré</t>
        </is>
      </c>
      <c r="B5" s="53" t="n">
        <v>0</v>
      </c>
      <c r="C5" s="53" t="n">
        <v>0</v>
      </c>
      <c r="D5" s="53" t="inlineStr">
        <is>
          <t>Gris</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2026-05-30T03:08:32Z</dcterms:created>
  <dcterms:modified xmlns:dcterms="http://purl.org/dc/terms/" xmlns:xsi="http://www.w3.org/2001/XMLSchema-instance" xsi:type="dcterms:W3CDTF">2026-05-30T03:08:33Z</dcterms:modified>
</cp:coreProperties>
</file>