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1" autoFilterDateGrouping="1"/>
  </bookViews>
  <sheets>
    <sheet xmlns:r="http://schemas.openxmlformats.org/officeDocument/2006/relationships" name="Listes" sheetId="1" state="hidden" r:id="rId1"/>
    <sheet xmlns:r="http://schemas.openxmlformats.org/officeDocument/2006/relationships" name="Fiche_Stock_Standard" sheetId="2" state="visible" r:id="rId2"/>
    <sheet xmlns:r="http://schemas.openxmlformats.org/officeDocument/2006/relationships" name="Fiche_Stock_Variante" sheetId="3" state="visible" r:id="rId3"/>
  </sheets>
  <definedNames>
    <definedName name="_xlnm.Print_Titles" localSheetId="1">'Fiche_Stock_Standard'!11:11</definedName>
    <definedName name="_xlnm.Print_Area" localSheetId="1">'Fiche_Stock_Standard'!$A$1:$N$30</definedName>
    <definedName name="_xlnm.Print_Titles" localSheetId="2">'Fiche_Stock_Variante'!11:11</definedName>
    <definedName name="_xlnm.Print_Area" localSheetId="2">'Fiche_Stock_Variante'!$A$1:$N$30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DD/MM/YYYY"/>
    <numFmt numFmtId="165" formatCode="# ##0.00"/>
  </numFmts>
  <fonts count="10">
    <font>
      <name val="Calibri"/>
      <family val="2"/>
      <color theme="1"/>
      <sz val="11"/>
      <scheme val="minor"/>
    </font>
    <font>
      <name val="Calibri"/>
      <b val="1"/>
      <sz val="18"/>
    </font>
    <font>
      <name val="Calibri"/>
      <b val="1"/>
      <color rgb="00FFFFFF"/>
      <sz val="18"/>
    </font>
    <font>
      <name val="Calibri"/>
      <b val="1"/>
      <sz val="10"/>
    </font>
    <font>
      <name val="Calibri"/>
      <sz val="10"/>
    </font>
    <font>
      <name val="Calibri"/>
      <b val="1"/>
      <sz val="11"/>
    </font>
    <font>
      <name val="Calibri"/>
      <b val="1"/>
      <color rgb="00FFFFFF"/>
      <sz val="11"/>
    </font>
    <font>
      <b val="1"/>
      <color rgb="001B4E4A"/>
      <sz val="12"/>
    </font>
    <font>
      <name val="Calibri"/>
      <b val="1"/>
      <color rgb="00000000"/>
      <sz val="18"/>
    </font>
    <font>
      <b val="1"/>
      <color rgb="00000000"/>
      <sz val="12"/>
    </font>
  </fonts>
  <fills count="7">
    <fill>
      <patternFill/>
    </fill>
    <fill>
      <patternFill patternType="gray125"/>
    </fill>
    <fill>
      <patternFill patternType="solid">
        <fgColor rgb="007BC2BE"/>
        <bgColor rgb="007BC2BE"/>
      </patternFill>
    </fill>
    <fill>
      <patternFill patternType="solid">
        <fgColor rgb="00FFFFFF"/>
        <bgColor rgb="00FFFFFF"/>
      </patternFill>
    </fill>
    <fill>
      <patternFill patternType="solid">
        <fgColor rgb="00CCEAE8"/>
        <bgColor rgb="00CCEAE8"/>
      </patternFill>
    </fill>
    <fill>
      <patternFill patternType="solid">
        <fgColor rgb="00F7FBFA"/>
        <bgColor rgb="00F7FBFA"/>
      </patternFill>
    </fill>
    <fill>
      <patternFill patternType="solid">
        <fgColor rgb="00EEEEEE"/>
        <bgColor rgb="00EEEEEE"/>
      </patternFill>
    </fill>
  </fills>
  <borders count="3">
    <border>
      <left/>
      <right/>
      <top/>
      <bottom/>
      <diagonal/>
    </border>
    <border>
      <left style="medium">
        <color rgb="00666666"/>
      </left>
      <right style="medium">
        <color rgb="00666666"/>
      </right>
      <top style="medium">
        <color rgb="00666666"/>
      </top>
      <bottom style="medium">
        <color rgb="00666666"/>
      </bottom>
    </border>
    <border>
      <left style="thin">
        <color rgb="00999999"/>
      </left>
      <right style="thin">
        <color rgb="00999999"/>
      </right>
      <top style="thin">
        <color rgb="00999999"/>
      </top>
      <bottom style="thin">
        <color rgb="00999999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2" fillId="2" borderId="1" applyAlignment="1" pivotButton="0" quotePrefix="0" xfId="0">
      <alignment horizontal="center" vertical="center"/>
    </xf>
    <xf numFmtId="0" fontId="7" fillId="4" borderId="0" applyAlignment="1" pivotButton="0" quotePrefix="0" xfId="0">
      <alignment horizontal="center" vertical="center"/>
    </xf>
    <xf numFmtId="0" fontId="3" fillId="4" borderId="2" applyAlignment="1" pivotButton="0" quotePrefix="0" xfId="0">
      <alignment horizontal="left" vertical="center"/>
    </xf>
    <xf numFmtId="0" fontId="4" fillId="4" borderId="2" applyAlignment="1" pivotButton="0" quotePrefix="0" xfId="0">
      <alignment horizontal="left" vertical="center"/>
    </xf>
    <xf numFmtId="0" fontId="0" fillId="4" borderId="2" pivotButton="0" quotePrefix="0" xfId="0"/>
    <xf numFmtId="0" fontId="6" fillId="2" borderId="1" applyAlignment="1" pivotButton="0" quotePrefix="0" xfId="0">
      <alignment horizontal="center" vertical="center"/>
    </xf>
    <xf numFmtId="164" fontId="4" fillId="5" borderId="2" pivotButton="0" quotePrefix="0" xfId="0"/>
    <xf numFmtId="0" fontId="4" fillId="5" borderId="2" pivotButton="0" quotePrefix="0" xfId="0"/>
    <xf numFmtId="165" fontId="4" fillId="5" borderId="2" pivotButton="0" quotePrefix="0" xfId="0"/>
    <xf numFmtId="164" fontId="4" fillId="0" borderId="2" pivotButton="0" quotePrefix="0" xfId="0"/>
    <xf numFmtId="0" fontId="4" fillId="0" borderId="2" pivotButton="0" quotePrefix="0" xfId="0"/>
    <xf numFmtId="165" fontId="4" fillId="0" borderId="2" pivotButton="0" quotePrefix="0" xfId="0"/>
    <xf numFmtId="0" fontId="8" fillId="6" borderId="1" applyAlignment="1" pivotButton="0" quotePrefix="0" xfId="0">
      <alignment horizontal="center" vertical="center"/>
    </xf>
    <xf numFmtId="0" fontId="9" fillId="6" borderId="0" applyAlignment="1" pivotButton="0" quotePrefix="0" xfId="0">
      <alignment horizontal="center" vertical="center"/>
    </xf>
    <xf numFmtId="0" fontId="3" fillId="6" borderId="2" applyAlignment="1" pivotButton="0" quotePrefix="0" xfId="0">
      <alignment horizontal="left" vertical="center"/>
    </xf>
    <xf numFmtId="0" fontId="4" fillId="6" borderId="2" applyAlignment="1" pivotButton="0" quotePrefix="0" xfId="0">
      <alignment horizontal="left" vertical="center"/>
    </xf>
    <xf numFmtId="0" fontId="0" fillId="6" borderId="2" pivotButton="0" quotePrefix="0" xfId="0"/>
    <xf numFmtId="0" fontId="5" fillId="6" borderId="1" applyAlignment="1" pivotButton="0" quotePrefix="0" xfId="0">
      <alignment horizontal="center" vertical="center"/>
    </xf>
  </cellXfs>
  <cellStyles count="1">
    <cellStyle name="Normal" xfId="0" builtinId="0" hidden="0"/>
  </cellStyles>
  <dxfs count="1">
    <dxf>
      <fill>
        <patternFill patternType="solid">
          <fgColor rgb="00FFD6D6"/>
          <bgColor rgb="00FFD6D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Mouvements</t>
        </is>
      </c>
      <c r="C1" t="inlineStr">
        <is>
          <t>Unites</t>
        </is>
      </c>
      <c r="E1" t="inlineStr">
        <is>
          <t>Entrepots</t>
        </is>
      </c>
    </row>
    <row r="2">
      <c r="A2" t="inlineStr">
        <is>
          <t>Entrée</t>
        </is>
      </c>
      <c r="C2" t="inlineStr">
        <is>
          <t>Pièce</t>
        </is>
      </c>
      <c r="E2" t="inlineStr">
        <is>
          <t>Central</t>
        </is>
      </c>
    </row>
    <row r="3">
      <c r="A3" t="inlineStr">
        <is>
          <t>Sortie</t>
        </is>
      </c>
      <c r="C3" t="inlineStr">
        <is>
          <t>Kg</t>
        </is>
      </c>
      <c r="E3" t="inlineStr">
        <is>
          <t>Annexe A</t>
        </is>
      </c>
    </row>
    <row r="4">
      <c r="A4" t="inlineStr">
        <is>
          <t>Inventaire</t>
        </is>
      </c>
      <c r="C4" t="inlineStr">
        <is>
          <t>m</t>
        </is>
      </c>
      <c r="E4" t="inlineStr">
        <is>
          <t>Annexe B</t>
        </is>
      </c>
    </row>
    <row r="5">
      <c r="C5" t="inlineStr">
        <is>
          <t>Litre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 fitToPage="1"/>
  </sheetPr>
  <dimension ref="A1:N29"/>
  <sheetViews>
    <sheetView workbookViewId="0">
      <pane ySplit="11" topLeftCell="A12" activePane="bottomLeft" state="frozen"/>
      <selection pane="bottomLeft" activeCell="A1" sqref="A1"/>
    </sheetView>
  </sheetViews>
  <sheetFormatPr baseColWidth="8" defaultRowHeight="15"/>
  <cols>
    <col width="10" customWidth="1" min="1" max="1"/>
    <col width="10" customWidth="1" min="2" max="2"/>
    <col width="26" customWidth="1" min="3" max="3"/>
    <col width="12" customWidth="1" min="4" max="4"/>
    <col width="10" customWidth="1" min="5" max="5"/>
    <col width="9" customWidth="1" min="6" max="6"/>
    <col width="9" customWidth="1" min="7" max="7"/>
    <col width="9" customWidth="1" min="8" max="8"/>
    <col width="10" customWidth="1" min="9" max="9"/>
    <col width="12" customWidth="1" min="10" max="10"/>
    <col width="12" customWidth="1" min="11" max="11"/>
    <col width="13" customWidth="1" min="12" max="12"/>
    <col width="12" customWidth="1" min="13" max="13"/>
    <col width="18" customWidth="1" min="14" max="14"/>
  </cols>
  <sheetData>
    <row r="1">
      <c r="A1" s="1" t="inlineStr">
        <is>
          <t>FICHE DE STOCK — Stock Card</t>
        </is>
      </c>
    </row>
    <row r="2"/>
    <row r="3">
      <c r="A3" s="2" t="inlineStr">
        <is>
          <t>Modèle prêt à imprimer — A4 paysage</t>
        </is>
      </c>
    </row>
    <row r="4">
      <c r="A4" s="3" t="inlineStr">
        <is>
          <t>Code article</t>
        </is>
      </c>
      <c r="B4" s="4" t="inlineStr">
        <is>
          <t>ART-0001</t>
        </is>
      </c>
      <c r="C4" s="5" t="n"/>
      <c r="D4" s="5" t="n"/>
      <c r="E4" s="3" t="inlineStr">
        <is>
          <t>Désignation</t>
        </is>
      </c>
      <c r="F4" s="4" t="inlineStr">
        <is>
          <t>Boulon M8 zingué</t>
        </is>
      </c>
      <c r="G4" s="5" t="n"/>
      <c r="H4" s="5" t="n"/>
      <c r="I4" s="5" t="n"/>
      <c r="J4" s="3" t="inlineStr">
        <is>
          <t>Unité</t>
        </is>
      </c>
      <c r="K4" s="4" t="inlineStr">
        <is>
          <t>Pièce</t>
        </is>
      </c>
      <c r="L4" s="5" t="n"/>
      <c r="M4" s="5" t="n"/>
      <c r="N4" s="5" t="n"/>
    </row>
    <row r="6">
      <c r="A6" s="3" t="inlineStr">
        <is>
          <t>Entrepôt</t>
        </is>
      </c>
      <c r="B6" s="4" t="inlineStr">
        <is>
          <t>Central</t>
        </is>
      </c>
      <c r="C6" s="5" t="n"/>
      <c r="D6" s="5" t="n"/>
      <c r="E6" s="3" t="inlineStr">
        <is>
          <t>Emplacement</t>
        </is>
      </c>
      <c r="F6" s="4" t="inlineStr">
        <is>
          <t>A-01-03</t>
        </is>
      </c>
      <c r="G6" s="5" t="n"/>
      <c r="H6" s="5" t="n"/>
      <c r="I6" s="5" t="n"/>
      <c r="J6" s="3" t="inlineStr">
        <is>
          <t>Fournisseur</t>
        </is>
      </c>
      <c r="K6" s="4" t="inlineStr">
        <is>
          <t>Société DURAND</t>
        </is>
      </c>
      <c r="L6" s="5" t="n"/>
      <c r="M6" s="5" t="n"/>
      <c r="N6" s="5" t="n"/>
    </row>
    <row r="8">
      <c r="A8" s="3" t="inlineStr">
        <is>
          <t>Stock min.</t>
        </is>
      </c>
      <c r="B8" s="4" t="n">
        <v>50</v>
      </c>
      <c r="C8" s="3" t="inlineStr">
        <is>
          <t>Stock max.</t>
        </is>
      </c>
      <c r="D8" s="4" t="n">
        <v>500</v>
      </c>
      <c r="E8" s="3" t="inlineStr">
        <is>
          <t>Seuil réappro.</t>
        </is>
      </c>
      <c r="F8" s="4" t="n">
        <v>80</v>
      </c>
      <c r="G8" s="5" t="n"/>
      <c r="J8" s="3" t="inlineStr">
        <is>
          <t>Méthode de coût</t>
        </is>
      </c>
      <c r="K8" s="4" t="inlineStr">
        <is>
          <t>PMP (moyenne)</t>
        </is>
      </c>
      <c r="L8" s="5" t="n"/>
      <c r="M8" s="5" t="n"/>
      <c r="N8" s="5" t="n"/>
    </row>
    <row r="11">
      <c r="A11" s="6" t="inlineStr">
        <is>
          <t>Date</t>
        </is>
      </c>
      <c r="B11" s="6" t="inlineStr">
        <is>
          <t>Doc N°</t>
        </is>
      </c>
      <c r="C11" s="6" t="inlineStr">
        <is>
          <t>Description</t>
        </is>
      </c>
      <c r="D11" s="6" t="inlineStr">
        <is>
          <t>Lot/Batch</t>
        </is>
      </c>
      <c r="E11" s="6" t="inlineStr">
        <is>
          <t>Type</t>
        </is>
      </c>
      <c r="F11" s="6" t="inlineStr">
        <is>
          <t>Entrée</t>
        </is>
      </c>
      <c r="G11" s="6" t="inlineStr">
        <is>
          <t>Sortie</t>
        </is>
      </c>
      <c r="H11" s="6" t="inlineStr">
        <is>
          <t>Stock</t>
        </is>
      </c>
      <c r="I11" s="6" t="inlineStr">
        <is>
          <t>PU (in)</t>
        </is>
      </c>
      <c r="J11" s="6" t="inlineStr">
        <is>
          <t>Valeur Entrée</t>
        </is>
      </c>
      <c r="K11" s="6" t="inlineStr">
        <is>
          <t>Valeur Sortie</t>
        </is>
      </c>
      <c r="L11" s="6" t="inlineStr">
        <is>
          <t>Stock Valeur</t>
        </is>
      </c>
      <c r="M11" s="6" t="inlineStr">
        <is>
          <t>Localisation</t>
        </is>
      </c>
      <c r="N11" s="6" t="inlineStr">
        <is>
          <t>Remarques</t>
        </is>
      </c>
    </row>
    <row r="12">
      <c r="A12" s="7" t="inlineStr">
        <is>
          <t>2025-10-01</t>
        </is>
      </c>
      <c r="B12" s="8" t="inlineStr">
        <is>
          <t>INV-0001</t>
        </is>
      </c>
      <c r="C12" s="8" t="inlineStr">
        <is>
          <t>Inventaire initial</t>
        </is>
      </c>
      <c r="D12" s="8" t="inlineStr">
        <is>
          <t>LOT-A</t>
        </is>
      </c>
      <c r="E12" s="8" t="inlineStr">
        <is>
          <t>Inventaire</t>
        </is>
      </c>
      <c r="F12" s="9" t="n">
        <v>200</v>
      </c>
      <c r="G12" s="9" t="n">
        <v>0</v>
      </c>
      <c r="H12" s="9">
        <f>IFERROR(H11+F12-G12,F12-G12)</f>
        <v/>
      </c>
      <c r="I12" s="9" t="n">
        <v>1.2</v>
      </c>
      <c r="J12" s="9">
        <f>F12*I12</f>
        <v/>
      </c>
      <c r="K12" s="9">
        <f>G12*IFERROR(IF(H11&gt;0,L11/H11,I12),I12)</f>
        <v/>
      </c>
      <c r="L12" s="9">
        <f>IFERROR(L11+J12-K12,J12-K12)</f>
        <v/>
      </c>
      <c r="M12" s="8" t="inlineStr">
        <is>
          <t>A-01-03</t>
        </is>
      </c>
      <c r="N12" s="8" t="inlineStr">
        <is>
          <t>Ouverture de stock</t>
        </is>
      </c>
    </row>
    <row r="13">
      <c r="A13" s="10" t="inlineStr">
        <is>
          <t>2025-10-02</t>
        </is>
      </c>
      <c r="B13" s="11" t="inlineStr">
        <is>
          <t>BR-5482</t>
        </is>
      </c>
      <c r="C13" s="11" t="inlineStr">
        <is>
          <t>Réception commande n°7842</t>
        </is>
      </c>
      <c r="D13" s="11" t="inlineStr">
        <is>
          <t>LOT-B</t>
        </is>
      </c>
      <c r="E13" s="11" t="inlineStr">
        <is>
          <t>Entrée</t>
        </is>
      </c>
      <c r="F13" s="12" t="n">
        <v>150</v>
      </c>
      <c r="G13" s="12" t="n">
        <v>0</v>
      </c>
      <c r="H13" s="12">
        <f>H12+F13-G13</f>
        <v/>
      </c>
      <c r="I13" s="12" t="n">
        <v>1.18</v>
      </c>
      <c r="J13" s="12">
        <f>F13*I13</f>
        <v/>
      </c>
      <c r="K13" s="12">
        <f>G13*IFERROR(IF(H12&gt;0,L12/H12,I13),I13)</f>
        <v/>
      </c>
      <c r="L13" s="12">
        <f>L12+J13-K13</f>
        <v/>
      </c>
      <c r="M13" s="11" t="inlineStr">
        <is>
          <t>A-01-03</t>
        </is>
      </c>
      <c r="N13" s="11" t="inlineStr">
        <is>
          <t>Fournisseur DURAND</t>
        </is>
      </c>
    </row>
    <row r="14">
      <c r="A14" s="7" t="inlineStr">
        <is>
          <t>2025-10-03</t>
        </is>
      </c>
      <c r="B14" s="8" t="inlineStr">
        <is>
          <t>BS-2291</t>
        </is>
      </c>
      <c r="C14" s="8" t="inlineStr">
        <is>
          <t>Sortie Atelier A</t>
        </is>
      </c>
      <c r="D14" s="8" t="inlineStr">
        <is>
          <t>LOT-A</t>
        </is>
      </c>
      <c r="E14" s="8" t="inlineStr">
        <is>
          <t>Sortie</t>
        </is>
      </c>
      <c r="F14" s="9" t="n">
        <v>0</v>
      </c>
      <c r="G14" s="9" t="n">
        <v>120</v>
      </c>
      <c r="H14" s="9">
        <f>H13+F14-G14</f>
        <v/>
      </c>
      <c r="I14" s="9" t="n"/>
      <c r="J14" s="9">
        <f>F14*I14</f>
        <v/>
      </c>
      <c r="K14" s="9">
        <f>G14*IFERROR(IF(H13&gt;0,L13/H13,I14),I14)</f>
        <v/>
      </c>
      <c r="L14" s="9">
        <f>L13+J14-K14</f>
        <v/>
      </c>
      <c r="M14" s="8" t="inlineStr">
        <is>
          <t>AT-A</t>
        </is>
      </c>
      <c r="N14" s="8" t="inlineStr">
        <is>
          <t>Ordre de fabrication 1104</t>
        </is>
      </c>
    </row>
    <row r="15">
      <c r="A15" s="10" t="inlineStr">
        <is>
          <t>2025-10-05</t>
        </is>
      </c>
      <c r="B15" s="11" t="inlineStr">
        <is>
          <t>BR-5620</t>
        </is>
      </c>
      <c r="C15" s="11" t="inlineStr">
        <is>
          <t>Réception complément</t>
        </is>
      </c>
      <c r="D15" s="11" t="inlineStr">
        <is>
          <t>LOT-C</t>
        </is>
      </c>
      <c r="E15" s="11" t="inlineStr">
        <is>
          <t>Entrée</t>
        </is>
      </c>
      <c r="F15" s="12" t="n">
        <v>80</v>
      </c>
      <c r="G15" s="12" t="n">
        <v>0</v>
      </c>
      <c r="H15" s="12">
        <f>H14+F15-G15</f>
        <v/>
      </c>
      <c r="I15" s="12" t="n">
        <v>1.22</v>
      </c>
      <c r="J15" s="12">
        <f>F15*I15</f>
        <v/>
      </c>
      <c r="K15" s="12">
        <f>G15*IFERROR(IF(H14&gt;0,L14/H14,I15),I15)</f>
        <v/>
      </c>
      <c r="L15" s="12">
        <f>L14+J15-K15</f>
        <v/>
      </c>
      <c r="M15" s="11" t="inlineStr">
        <is>
          <t>A-01-03</t>
        </is>
      </c>
      <c r="N15" s="11" t="inlineStr">
        <is>
          <t>Complément commande 7842</t>
        </is>
      </c>
    </row>
    <row r="16">
      <c r="A16" s="7" t="inlineStr">
        <is>
          <t>2025-10-06</t>
        </is>
      </c>
      <c r="B16" s="8" t="inlineStr">
        <is>
          <t>BS-2303</t>
        </is>
      </c>
      <c r="C16" s="8" t="inlineStr">
        <is>
          <t>Sortie Maintenance</t>
        </is>
      </c>
      <c r="D16" s="8" t="inlineStr">
        <is>
          <t>LOT-C</t>
        </is>
      </c>
      <c r="E16" s="8" t="inlineStr">
        <is>
          <t>Sortie</t>
        </is>
      </c>
      <c r="F16" s="9" t="n">
        <v>0</v>
      </c>
      <c r="G16" s="9" t="n">
        <v>60</v>
      </c>
      <c r="H16" s="9">
        <f>H15+F16-G16</f>
        <v/>
      </c>
      <c r="I16" s="9" t="n"/>
      <c r="J16" s="9">
        <f>F16*I16</f>
        <v/>
      </c>
      <c r="K16" s="9">
        <f>G16*IFERROR(IF(H15&gt;0,L15/H15,I16),I16)</f>
        <v/>
      </c>
      <c r="L16" s="9">
        <f>L15+J16-K16</f>
        <v/>
      </c>
      <c r="M16" s="8" t="inlineStr">
        <is>
          <t>AT-M</t>
        </is>
      </c>
      <c r="N16" s="8" t="inlineStr">
        <is>
          <t>Demande maintenance</t>
        </is>
      </c>
    </row>
    <row r="17">
      <c r="A17" s="10" t="n"/>
      <c r="B17" s="11" t="n"/>
      <c r="C17" s="11" t="n"/>
      <c r="D17" s="11" t="n"/>
      <c r="E17" s="11" t="n"/>
      <c r="F17" s="12" t="n"/>
      <c r="G17" s="12" t="n"/>
      <c r="H17" s="12">
        <f>H16+F17-G17</f>
        <v/>
      </c>
      <c r="I17" s="12" t="n"/>
      <c r="J17" s="12">
        <f>F17*I17</f>
        <v/>
      </c>
      <c r="K17" s="12">
        <f>G17*IFERROR(IF(H16&gt;0,L16/H16,I17),I17)</f>
        <v/>
      </c>
      <c r="L17" s="12">
        <f>L16+J17-K17</f>
        <v/>
      </c>
      <c r="M17" s="11" t="n"/>
      <c r="N17" s="11" t="n"/>
    </row>
    <row r="18">
      <c r="A18" s="7" t="n"/>
      <c r="B18" s="8" t="n"/>
      <c r="C18" s="8" t="n"/>
      <c r="D18" s="8" t="n"/>
      <c r="E18" s="8" t="n"/>
      <c r="F18" s="9" t="n"/>
      <c r="G18" s="9" t="n"/>
      <c r="H18" s="9">
        <f>H17+F18-G18</f>
        <v/>
      </c>
      <c r="I18" s="9" t="n"/>
      <c r="J18" s="9">
        <f>F18*I18</f>
        <v/>
      </c>
      <c r="K18" s="9">
        <f>G18*IFERROR(IF(H17&gt;0,L17/H17,I18),I18)</f>
        <v/>
      </c>
      <c r="L18" s="9">
        <f>L17+J18-K18</f>
        <v/>
      </c>
      <c r="M18" s="8" t="n"/>
      <c r="N18" s="8" t="n"/>
    </row>
    <row r="19">
      <c r="A19" s="10" t="n"/>
      <c r="B19" s="11" t="n"/>
      <c r="C19" s="11" t="n"/>
      <c r="D19" s="11" t="n"/>
      <c r="E19" s="11" t="n"/>
      <c r="F19" s="12" t="n"/>
      <c r="G19" s="12" t="n"/>
      <c r="H19" s="12">
        <f>H18+F19-G19</f>
        <v/>
      </c>
      <c r="I19" s="12" t="n"/>
      <c r="J19" s="12">
        <f>F19*I19</f>
        <v/>
      </c>
      <c r="K19" s="12">
        <f>G19*IFERROR(IF(H18&gt;0,L18/H18,I19),I19)</f>
        <v/>
      </c>
      <c r="L19" s="12">
        <f>L18+J19-K19</f>
        <v/>
      </c>
      <c r="M19" s="11" t="n"/>
      <c r="N19" s="11" t="n"/>
    </row>
    <row r="20">
      <c r="A20" s="7" t="n"/>
      <c r="B20" s="8" t="n"/>
      <c r="C20" s="8" t="n"/>
      <c r="D20" s="8" t="n"/>
      <c r="E20" s="8" t="n"/>
      <c r="F20" s="9" t="n"/>
      <c r="G20" s="9" t="n"/>
      <c r="H20" s="9">
        <f>H19+F20-G20</f>
        <v/>
      </c>
      <c r="I20" s="9" t="n"/>
      <c r="J20" s="9">
        <f>F20*I20</f>
        <v/>
      </c>
      <c r="K20" s="9">
        <f>G20*IFERROR(IF(H19&gt;0,L19/H19,I20),I20)</f>
        <v/>
      </c>
      <c r="L20" s="9">
        <f>L19+J20-K20</f>
        <v/>
      </c>
      <c r="M20" s="8" t="n"/>
      <c r="N20" s="8" t="n"/>
    </row>
    <row r="21">
      <c r="A21" s="10" t="n"/>
      <c r="B21" s="11" t="n"/>
      <c r="C21" s="11" t="n"/>
      <c r="D21" s="11" t="n"/>
      <c r="E21" s="11" t="n"/>
      <c r="F21" s="12" t="n"/>
      <c r="G21" s="12" t="n"/>
      <c r="H21" s="12">
        <f>H20+F21-G21</f>
        <v/>
      </c>
      <c r="I21" s="12" t="n"/>
      <c r="J21" s="12">
        <f>F21*I21</f>
        <v/>
      </c>
      <c r="K21" s="12">
        <f>G21*IFERROR(IF(H20&gt;0,L20/H20,I21),I21)</f>
        <v/>
      </c>
      <c r="L21" s="12">
        <f>L20+J21-K21</f>
        <v/>
      </c>
      <c r="M21" s="11" t="n"/>
      <c r="N21" s="11" t="n"/>
    </row>
    <row r="22">
      <c r="A22" s="7" t="n"/>
      <c r="B22" s="8" t="n"/>
      <c r="C22" s="8" t="n"/>
      <c r="D22" s="8" t="n"/>
      <c r="E22" s="8" t="n"/>
      <c r="F22" s="9" t="n"/>
      <c r="G22" s="9" t="n"/>
      <c r="H22" s="9">
        <f>H21+F22-G22</f>
        <v/>
      </c>
      <c r="I22" s="9" t="n"/>
      <c r="J22" s="9">
        <f>F22*I22</f>
        <v/>
      </c>
      <c r="K22" s="9">
        <f>G22*IFERROR(IF(H21&gt;0,L21/H21,I22),I22)</f>
        <v/>
      </c>
      <c r="L22" s="9">
        <f>L21+J22-K22</f>
        <v/>
      </c>
      <c r="M22" s="8" t="n"/>
      <c r="N22" s="8" t="n"/>
    </row>
    <row r="23">
      <c r="A23" s="10" t="n"/>
      <c r="B23" s="11" t="n"/>
      <c r="C23" s="11" t="n"/>
      <c r="D23" s="11" t="n"/>
      <c r="E23" s="11" t="n"/>
      <c r="F23" s="12" t="n"/>
      <c r="G23" s="12" t="n"/>
      <c r="H23" s="12">
        <f>H22+F23-G23</f>
        <v/>
      </c>
      <c r="I23" s="12" t="n"/>
      <c r="J23" s="12">
        <f>F23*I23</f>
        <v/>
      </c>
      <c r="K23" s="12">
        <f>G23*IFERROR(IF(H22&gt;0,L22/H22,I23),I23)</f>
        <v/>
      </c>
      <c r="L23" s="12">
        <f>L22+J23-K23</f>
        <v/>
      </c>
      <c r="M23" s="11" t="n"/>
      <c r="N23" s="11" t="n"/>
    </row>
    <row r="24">
      <c r="A24" s="7" t="n"/>
      <c r="B24" s="8" t="n"/>
      <c r="C24" s="8" t="n"/>
      <c r="D24" s="8" t="n"/>
      <c r="E24" s="8" t="n"/>
      <c r="F24" s="9" t="n"/>
      <c r="G24" s="9" t="n"/>
      <c r="H24" s="9">
        <f>H23+F24-G24</f>
        <v/>
      </c>
      <c r="I24" s="9" t="n"/>
      <c r="J24" s="9">
        <f>F24*I24</f>
        <v/>
      </c>
      <c r="K24" s="9">
        <f>G24*IFERROR(IF(H23&gt;0,L23/H23,I24),I24)</f>
        <v/>
      </c>
      <c r="L24" s="9">
        <f>L23+J24-K24</f>
        <v/>
      </c>
      <c r="M24" s="8" t="n"/>
      <c r="N24" s="8" t="n"/>
    </row>
    <row r="25">
      <c r="A25" s="10" t="n"/>
      <c r="B25" s="11" t="n"/>
      <c r="C25" s="11" t="n"/>
      <c r="D25" s="11" t="n"/>
      <c r="E25" s="11" t="n"/>
      <c r="F25" s="12" t="n"/>
      <c r="G25" s="12" t="n"/>
      <c r="H25" s="12">
        <f>H24+F25-G25</f>
        <v/>
      </c>
      <c r="I25" s="12" t="n"/>
      <c r="J25" s="12">
        <f>F25*I25</f>
        <v/>
      </c>
      <c r="K25" s="12">
        <f>G25*IFERROR(IF(H24&gt;0,L24/H24,I25),I25)</f>
        <v/>
      </c>
      <c r="L25" s="12">
        <f>L24+J25-K25</f>
        <v/>
      </c>
      <c r="M25" s="11" t="n"/>
      <c r="N25" s="11" t="n"/>
    </row>
    <row r="26">
      <c r="A26" s="7" t="n"/>
      <c r="B26" s="8" t="n"/>
      <c r="C26" s="8" t="n"/>
      <c r="D26" s="8" t="n"/>
      <c r="E26" s="8" t="n"/>
      <c r="F26" s="9" t="n"/>
      <c r="G26" s="9" t="n"/>
      <c r="H26" s="9">
        <f>H25+F26-G26</f>
        <v/>
      </c>
      <c r="I26" s="9" t="n"/>
      <c r="J26" s="9">
        <f>F26*I26</f>
        <v/>
      </c>
      <c r="K26" s="9">
        <f>G26*IFERROR(IF(H25&gt;0,L25/H25,I26),I26)</f>
        <v/>
      </c>
      <c r="L26" s="9">
        <f>L25+J26-K26</f>
        <v/>
      </c>
      <c r="M26" s="8" t="n"/>
      <c r="N26" s="8" t="n"/>
    </row>
    <row r="27">
      <c r="A27" s="10" t="n"/>
      <c r="B27" s="11" t="n"/>
      <c r="C27" s="11" t="n"/>
      <c r="D27" s="11" t="n"/>
      <c r="E27" s="11" t="n"/>
      <c r="F27" s="12" t="n"/>
      <c r="G27" s="12" t="n"/>
      <c r="H27" s="12">
        <f>H26+F27-G27</f>
        <v/>
      </c>
      <c r="I27" s="12" t="n"/>
      <c r="J27" s="12">
        <f>F27*I27</f>
        <v/>
      </c>
      <c r="K27" s="12">
        <f>G27*IFERROR(IF(H26&gt;0,L26/H26,I27),I27)</f>
        <v/>
      </c>
      <c r="L27" s="12">
        <f>L26+J27-K27</f>
        <v/>
      </c>
      <c r="M27" s="11" t="n"/>
      <c r="N27" s="11" t="n"/>
    </row>
    <row r="28">
      <c r="A28" s="7" t="n"/>
      <c r="B28" s="8" t="n"/>
      <c r="C28" s="8" t="n"/>
      <c r="D28" s="8" t="n"/>
      <c r="E28" s="8" t="n"/>
      <c r="F28" s="9" t="n"/>
      <c r="G28" s="9" t="n"/>
      <c r="H28" s="9">
        <f>H27+F28-G28</f>
        <v/>
      </c>
      <c r="I28" s="9" t="n"/>
      <c r="J28" s="9">
        <f>F28*I28</f>
        <v/>
      </c>
      <c r="K28" s="9">
        <f>G28*IFERROR(IF(H27&gt;0,L27/H27,I28),I28)</f>
        <v/>
      </c>
      <c r="L28" s="9">
        <f>L27+J28-K28</f>
        <v/>
      </c>
      <c r="M28" s="8" t="n"/>
      <c r="N28" s="8" t="n"/>
    </row>
    <row r="29">
      <c r="A29" s="10" t="n"/>
      <c r="B29" s="11" t="n"/>
      <c r="C29" s="11" t="n"/>
      <c r="D29" s="11" t="n"/>
      <c r="E29" s="11" t="n"/>
      <c r="F29" s="12" t="n"/>
      <c r="G29" s="12" t="n"/>
      <c r="H29" s="12">
        <f>H28+F29-G29</f>
        <v/>
      </c>
      <c r="I29" s="12" t="n"/>
      <c r="J29" s="12">
        <f>F29*I29</f>
        <v/>
      </c>
      <c r="K29" s="12">
        <f>G29*IFERROR(IF(H28&gt;0,L28/H28,I29),I29)</f>
        <v/>
      </c>
      <c r="L29" s="12">
        <f>L28+J29-K29</f>
        <v/>
      </c>
      <c r="M29" s="11" t="n"/>
      <c r="N29" s="11" t="n"/>
    </row>
  </sheetData>
  <mergeCells count="2">
    <mergeCell ref="A1:N2"/>
    <mergeCell ref="A3:N3"/>
  </mergeCells>
  <conditionalFormatting sqref="H12:H30">
    <cfRule type="cellIs" priority="1" operator="lessThan" dxfId="0" stopIfTrue="1">
      <formula>0</formula>
    </cfRule>
  </conditionalFormatting>
  <conditionalFormatting sqref="L12:L30">
    <cfRule type="cellIs" priority="2" operator="lessThan" dxfId="0" stopIfTrue="1">
      <formula>0</formula>
    </cfRule>
  </conditionalFormatting>
  <dataValidations count="3">
    <dataValidation sqref="E12:E30" showErrorMessage="1" showDropDown="1" showInputMessage="1" allowBlank="1" type="list">
      <formula1>=Listes!$A$2:$A$4</formula1>
    </dataValidation>
    <dataValidation sqref="K4" showErrorMessage="1" showDropDown="1" showInputMessage="1" allowBlank="0" type="list">
      <formula1>=Listes!$C$2:$C$5</formula1>
    </dataValidation>
    <dataValidation sqref="B6" showErrorMessage="1" showDropDown="1" showInputMessage="1" allowBlank="0" type="list">
      <formula1>=Listes!$E$2:$E$4</formula1>
    </dataValidation>
  </dataValidations>
  <pageMargins left="0.4" right="0.4" top="0.5" bottom="0.5" header="0.3" footer="0.3"/>
  <pageSetup orientation="landscape" paperSize="9" fitToHeight="1" fitToWidth="1"/>
  <headerFooter>
    <oddHeader/>
    <oddFooter>&amp;Clecoursgratuit.com&amp;RPage &amp;P / &amp;N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>
    <outlinePr summaryBelow="1" summaryRight="1"/>
    <pageSetUpPr fitToPage="1"/>
  </sheetPr>
  <dimension ref="A1:N29"/>
  <sheetViews>
    <sheetView workbookViewId="0">
      <pane ySplit="11" topLeftCell="A12" activePane="bottomLeft" state="frozen"/>
      <selection pane="bottomLeft" activeCell="A1" sqref="A1"/>
    </sheetView>
  </sheetViews>
  <sheetFormatPr baseColWidth="8" defaultRowHeight="15"/>
  <cols>
    <col width="10" customWidth="1" min="1" max="1"/>
    <col width="10" customWidth="1" min="2" max="2"/>
    <col width="26" customWidth="1" min="3" max="3"/>
    <col width="12" customWidth="1" min="4" max="4"/>
    <col width="10" customWidth="1" min="5" max="5"/>
    <col width="9" customWidth="1" min="6" max="6"/>
    <col width="9" customWidth="1" min="7" max="7"/>
    <col width="9" customWidth="1" min="8" max="8"/>
    <col width="10" customWidth="1" min="9" max="9"/>
    <col width="12" customWidth="1" min="10" max="10"/>
    <col width="12" customWidth="1" min="11" max="11"/>
    <col width="13" customWidth="1" min="12" max="12"/>
    <col width="12" customWidth="1" min="13" max="13"/>
    <col width="18" customWidth="1" min="14" max="14"/>
  </cols>
  <sheetData>
    <row r="1">
      <c r="A1" s="13" t="inlineStr">
        <is>
          <t>FICHE DE STOCK — Stock Card</t>
        </is>
      </c>
    </row>
    <row r="2"/>
    <row r="3">
      <c r="A3" s="14" t="inlineStr">
        <is>
          <t>Variante épurée — contours discrets, idéal photocopie N&amp;B</t>
        </is>
      </c>
    </row>
    <row r="4">
      <c r="A4" s="15" t="inlineStr">
        <is>
          <t>Code article</t>
        </is>
      </c>
      <c r="B4" s="16" t="inlineStr">
        <is>
          <t>ART-0001</t>
        </is>
      </c>
      <c r="C4" s="17" t="n"/>
      <c r="D4" s="17" t="n"/>
      <c r="E4" s="15" t="inlineStr">
        <is>
          <t>Désignation</t>
        </is>
      </c>
      <c r="F4" s="16" t="inlineStr">
        <is>
          <t>Boulon M8 zingué</t>
        </is>
      </c>
      <c r="G4" s="17" t="n"/>
      <c r="H4" s="17" t="n"/>
      <c r="I4" s="17" t="n"/>
      <c r="J4" s="15" t="inlineStr">
        <is>
          <t>Unité</t>
        </is>
      </c>
      <c r="K4" s="16" t="inlineStr">
        <is>
          <t>Pièce</t>
        </is>
      </c>
      <c r="L4" s="17" t="n"/>
      <c r="M4" s="17" t="n"/>
      <c r="N4" s="17" t="n"/>
    </row>
    <row r="6">
      <c r="A6" s="15" t="inlineStr">
        <is>
          <t>Entrepôt</t>
        </is>
      </c>
      <c r="B6" s="16" t="inlineStr">
        <is>
          <t>Central</t>
        </is>
      </c>
      <c r="C6" s="17" t="n"/>
      <c r="D6" s="17" t="n"/>
      <c r="E6" s="15" t="inlineStr">
        <is>
          <t>Emplacement</t>
        </is>
      </c>
      <c r="F6" s="16" t="inlineStr">
        <is>
          <t>A-01-03</t>
        </is>
      </c>
      <c r="G6" s="17" t="n"/>
      <c r="H6" s="17" t="n"/>
      <c r="I6" s="17" t="n"/>
      <c r="J6" s="15" t="inlineStr">
        <is>
          <t>Fournisseur</t>
        </is>
      </c>
      <c r="K6" s="16" t="inlineStr">
        <is>
          <t>Société DURAND</t>
        </is>
      </c>
      <c r="L6" s="17" t="n"/>
      <c r="M6" s="17" t="n"/>
      <c r="N6" s="17" t="n"/>
    </row>
    <row r="8">
      <c r="A8" s="15" t="inlineStr">
        <is>
          <t>Stock min.</t>
        </is>
      </c>
      <c r="B8" s="16" t="n">
        <v>50</v>
      </c>
      <c r="C8" s="15" t="inlineStr">
        <is>
          <t>Stock max.</t>
        </is>
      </c>
      <c r="D8" s="16" t="n">
        <v>500</v>
      </c>
      <c r="E8" s="15" t="inlineStr">
        <is>
          <t>Seuil réappro.</t>
        </is>
      </c>
      <c r="F8" s="16" t="n">
        <v>80</v>
      </c>
      <c r="G8" s="17" t="n"/>
      <c r="J8" s="15" t="inlineStr">
        <is>
          <t>Méthode de coût</t>
        </is>
      </c>
      <c r="K8" s="16" t="inlineStr">
        <is>
          <t>PMP (moyenne)</t>
        </is>
      </c>
      <c r="L8" s="17" t="n"/>
      <c r="M8" s="17" t="n"/>
      <c r="N8" s="17" t="n"/>
    </row>
    <row r="11">
      <c r="A11" s="18" t="inlineStr">
        <is>
          <t>Date</t>
        </is>
      </c>
      <c r="B11" s="18" t="inlineStr">
        <is>
          <t>Doc N°</t>
        </is>
      </c>
      <c r="C11" s="18" t="inlineStr">
        <is>
          <t>Description</t>
        </is>
      </c>
      <c r="D11" s="18" t="inlineStr">
        <is>
          <t>Lot/Batch</t>
        </is>
      </c>
      <c r="E11" s="18" t="inlineStr">
        <is>
          <t>Type</t>
        </is>
      </c>
      <c r="F11" s="18" t="inlineStr">
        <is>
          <t>Entrée</t>
        </is>
      </c>
      <c r="G11" s="18" t="inlineStr">
        <is>
          <t>Sortie</t>
        </is>
      </c>
      <c r="H11" s="18" t="inlineStr">
        <is>
          <t>Stock</t>
        </is>
      </c>
      <c r="I11" s="18" t="inlineStr">
        <is>
          <t>PU (in)</t>
        </is>
      </c>
      <c r="J11" s="18" t="inlineStr">
        <is>
          <t>Valeur Entrée</t>
        </is>
      </c>
      <c r="K11" s="18" t="inlineStr">
        <is>
          <t>Valeur Sortie</t>
        </is>
      </c>
      <c r="L11" s="18" t="inlineStr">
        <is>
          <t>Stock Valeur</t>
        </is>
      </c>
      <c r="M11" s="18" t="inlineStr">
        <is>
          <t>Localisation</t>
        </is>
      </c>
      <c r="N11" s="18" t="inlineStr">
        <is>
          <t>Remarques</t>
        </is>
      </c>
    </row>
    <row r="12">
      <c r="A12" s="10" t="inlineStr">
        <is>
          <t>2025-10-01</t>
        </is>
      </c>
      <c r="B12" s="11" t="inlineStr">
        <is>
          <t>INV-0001</t>
        </is>
      </c>
      <c r="C12" s="11" t="inlineStr">
        <is>
          <t>Inventaire initial</t>
        </is>
      </c>
      <c r="D12" s="11" t="inlineStr">
        <is>
          <t>LOT-A</t>
        </is>
      </c>
      <c r="E12" s="11" t="inlineStr">
        <is>
          <t>Inventaire</t>
        </is>
      </c>
      <c r="F12" s="12" t="n">
        <v>200</v>
      </c>
      <c r="G12" s="12" t="n">
        <v>0</v>
      </c>
      <c r="H12" s="12">
        <f>IFERROR(H11+F12-G12,F12-G12)</f>
        <v/>
      </c>
      <c r="I12" s="12" t="n">
        <v>1.2</v>
      </c>
      <c r="J12" s="12">
        <f>F12*I12</f>
        <v/>
      </c>
      <c r="K12" s="12">
        <f>G12*IFERROR(IF(H11&gt;0,L11/H11,I12),I12)</f>
        <v/>
      </c>
      <c r="L12" s="12">
        <f>IFERROR(L11+J12-K12,J12-K12)</f>
        <v/>
      </c>
      <c r="M12" s="11" t="inlineStr">
        <is>
          <t>A-01-03</t>
        </is>
      </c>
      <c r="N12" s="11" t="inlineStr">
        <is>
          <t>Ouverture de stock</t>
        </is>
      </c>
    </row>
    <row r="13">
      <c r="A13" s="10" t="inlineStr">
        <is>
          <t>2025-10-02</t>
        </is>
      </c>
      <c r="B13" s="11" t="inlineStr">
        <is>
          <t>BR-5482</t>
        </is>
      </c>
      <c r="C13" s="11" t="inlineStr">
        <is>
          <t>Réception commande n°7842</t>
        </is>
      </c>
      <c r="D13" s="11" t="inlineStr">
        <is>
          <t>LOT-B</t>
        </is>
      </c>
      <c r="E13" s="11" t="inlineStr">
        <is>
          <t>Entrée</t>
        </is>
      </c>
      <c r="F13" s="12" t="n">
        <v>150</v>
      </c>
      <c r="G13" s="12" t="n">
        <v>0</v>
      </c>
      <c r="H13" s="12">
        <f>H12+F13-G13</f>
        <v/>
      </c>
      <c r="I13" s="12" t="n">
        <v>1.18</v>
      </c>
      <c r="J13" s="12">
        <f>F13*I13</f>
        <v/>
      </c>
      <c r="K13" s="12">
        <f>G13*IFERROR(IF(H12&gt;0,L12/H12,I13),I13)</f>
        <v/>
      </c>
      <c r="L13" s="12">
        <f>L12+J13-K13</f>
        <v/>
      </c>
      <c r="M13" s="11" t="inlineStr">
        <is>
          <t>A-01-03</t>
        </is>
      </c>
      <c r="N13" s="11" t="inlineStr">
        <is>
          <t>Fournisseur DURAND</t>
        </is>
      </c>
    </row>
    <row r="14">
      <c r="A14" s="10" t="inlineStr">
        <is>
          <t>2025-10-03</t>
        </is>
      </c>
      <c r="B14" s="11" t="inlineStr">
        <is>
          <t>BS-2291</t>
        </is>
      </c>
      <c r="C14" s="11" t="inlineStr">
        <is>
          <t>Sortie Atelier A</t>
        </is>
      </c>
      <c r="D14" s="11" t="inlineStr">
        <is>
          <t>LOT-A</t>
        </is>
      </c>
      <c r="E14" s="11" t="inlineStr">
        <is>
          <t>Sortie</t>
        </is>
      </c>
      <c r="F14" s="12" t="n">
        <v>0</v>
      </c>
      <c r="G14" s="12" t="n">
        <v>120</v>
      </c>
      <c r="H14" s="12">
        <f>H13+F14-G14</f>
        <v/>
      </c>
      <c r="I14" s="12" t="n"/>
      <c r="J14" s="12">
        <f>F14*I14</f>
        <v/>
      </c>
      <c r="K14" s="12">
        <f>G14*IFERROR(IF(H13&gt;0,L13/H13,I14),I14)</f>
        <v/>
      </c>
      <c r="L14" s="12">
        <f>L13+J14-K14</f>
        <v/>
      </c>
      <c r="M14" s="11" t="inlineStr">
        <is>
          <t>AT-A</t>
        </is>
      </c>
      <c r="N14" s="11" t="inlineStr">
        <is>
          <t>Ordre de fabrication 1104</t>
        </is>
      </c>
    </row>
    <row r="15">
      <c r="A15" s="10" t="inlineStr">
        <is>
          <t>2025-10-05</t>
        </is>
      </c>
      <c r="B15" s="11" t="inlineStr">
        <is>
          <t>BR-5620</t>
        </is>
      </c>
      <c r="C15" s="11" t="inlineStr">
        <is>
          <t>Réception complément</t>
        </is>
      </c>
      <c r="D15" s="11" t="inlineStr">
        <is>
          <t>LOT-C</t>
        </is>
      </c>
      <c r="E15" s="11" t="inlineStr">
        <is>
          <t>Entrée</t>
        </is>
      </c>
      <c r="F15" s="12" t="n">
        <v>80</v>
      </c>
      <c r="G15" s="12" t="n">
        <v>0</v>
      </c>
      <c r="H15" s="12">
        <f>H14+F15-G15</f>
        <v/>
      </c>
      <c r="I15" s="12" t="n">
        <v>1.22</v>
      </c>
      <c r="J15" s="12">
        <f>F15*I15</f>
        <v/>
      </c>
      <c r="K15" s="12">
        <f>G15*IFERROR(IF(H14&gt;0,L14/H14,I15),I15)</f>
        <v/>
      </c>
      <c r="L15" s="12">
        <f>L14+J15-K15</f>
        <v/>
      </c>
      <c r="M15" s="11" t="inlineStr">
        <is>
          <t>A-01-03</t>
        </is>
      </c>
      <c r="N15" s="11" t="inlineStr">
        <is>
          <t>Complément commande 7842</t>
        </is>
      </c>
    </row>
    <row r="16">
      <c r="A16" s="10" t="inlineStr">
        <is>
          <t>2025-10-06</t>
        </is>
      </c>
      <c r="B16" s="11" t="inlineStr">
        <is>
          <t>BS-2303</t>
        </is>
      </c>
      <c r="C16" s="11" t="inlineStr">
        <is>
          <t>Sortie Maintenance</t>
        </is>
      </c>
      <c r="D16" s="11" t="inlineStr">
        <is>
          <t>LOT-C</t>
        </is>
      </c>
      <c r="E16" s="11" t="inlineStr">
        <is>
          <t>Sortie</t>
        </is>
      </c>
      <c r="F16" s="12" t="n">
        <v>0</v>
      </c>
      <c r="G16" s="12" t="n">
        <v>60</v>
      </c>
      <c r="H16" s="12">
        <f>H15+F16-G16</f>
        <v/>
      </c>
      <c r="I16" s="12" t="n"/>
      <c r="J16" s="12">
        <f>F16*I16</f>
        <v/>
      </c>
      <c r="K16" s="12">
        <f>G16*IFERROR(IF(H15&gt;0,L15/H15,I16),I16)</f>
        <v/>
      </c>
      <c r="L16" s="12">
        <f>L15+J16-K16</f>
        <v/>
      </c>
      <c r="M16" s="11" t="inlineStr">
        <is>
          <t>AT-M</t>
        </is>
      </c>
      <c r="N16" s="11" t="inlineStr">
        <is>
          <t>Demande maintenance</t>
        </is>
      </c>
    </row>
    <row r="17">
      <c r="A17" s="10" t="n"/>
      <c r="B17" s="11" t="n"/>
      <c r="C17" s="11" t="n"/>
      <c r="D17" s="11" t="n"/>
      <c r="E17" s="11" t="n"/>
      <c r="F17" s="12" t="n"/>
      <c r="G17" s="12" t="n"/>
      <c r="H17" s="12">
        <f>H16+F17-G17</f>
        <v/>
      </c>
      <c r="I17" s="12" t="n"/>
      <c r="J17" s="12">
        <f>F17*I17</f>
        <v/>
      </c>
      <c r="K17" s="12">
        <f>G17*IFERROR(IF(H16&gt;0,L16/H16,I17),I17)</f>
        <v/>
      </c>
      <c r="L17" s="12">
        <f>L16+J17-K17</f>
        <v/>
      </c>
      <c r="M17" s="11" t="n"/>
      <c r="N17" s="11" t="n"/>
    </row>
    <row r="18">
      <c r="A18" s="10" t="n"/>
      <c r="B18" s="11" t="n"/>
      <c r="C18" s="11" t="n"/>
      <c r="D18" s="11" t="n"/>
      <c r="E18" s="11" t="n"/>
      <c r="F18" s="12" t="n"/>
      <c r="G18" s="12" t="n"/>
      <c r="H18" s="12">
        <f>H17+F18-G18</f>
        <v/>
      </c>
      <c r="I18" s="12" t="n"/>
      <c r="J18" s="12">
        <f>F18*I18</f>
        <v/>
      </c>
      <c r="K18" s="12">
        <f>G18*IFERROR(IF(H17&gt;0,L17/H17,I18),I18)</f>
        <v/>
      </c>
      <c r="L18" s="12">
        <f>L17+J18-K18</f>
        <v/>
      </c>
      <c r="M18" s="11" t="n"/>
      <c r="N18" s="11" t="n"/>
    </row>
    <row r="19">
      <c r="A19" s="10" t="n"/>
      <c r="B19" s="11" t="n"/>
      <c r="C19" s="11" t="n"/>
      <c r="D19" s="11" t="n"/>
      <c r="E19" s="11" t="n"/>
      <c r="F19" s="12" t="n"/>
      <c r="G19" s="12" t="n"/>
      <c r="H19" s="12">
        <f>H18+F19-G19</f>
        <v/>
      </c>
      <c r="I19" s="12" t="n"/>
      <c r="J19" s="12">
        <f>F19*I19</f>
        <v/>
      </c>
      <c r="K19" s="12">
        <f>G19*IFERROR(IF(H18&gt;0,L18/H18,I19),I19)</f>
        <v/>
      </c>
      <c r="L19" s="12">
        <f>L18+J19-K19</f>
        <v/>
      </c>
      <c r="M19" s="11" t="n"/>
      <c r="N19" s="11" t="n"/>
    </row>
    <row r="20">
      <c r="A20" s="10" t="n"/>
      <c r="B20" s="11" t="n"/>
      <c r="C20" s="11" t="n"/>
      <c r="D20" s="11" t="n"/>
      <c r="E20" s="11" t="n"/>
      <c r="F20" s="12" t="n"/>
      <c r="G20" s="12" t="n"/>
      <c r="H20" s="12">
        <f>H19+F20-G20</f>
        <v/>
      </c>
      <c r="I20" s="12" t="n"/>
      <c r="J20" s="12">
        <f>F20*I20</f>
        <v/>
      </c>
      <c r="K20" s="12">
        <f>G20*IFERROR(IF(H19&gt;0,L19/H19,I20),I20)</f>
        <v/>
      </c>
      <c r="L20" s="12">
        <f>L19+J20-K20</f>
        <v/>
      </c>
      <c r="M20" s="11" t="n"/>
      <c r="N20" s="11" t="n"/>
    </row>
    <row r="21">
      <c r="A21" s="10" t="n"/>
      <c r="B21" s="11" t="n"/>
      <c r="C21" s="11" t="n"/>
      <c r="D21" s="11" t="n"/>
      <c r="E21" s="11" t="n"/>
      <c r="F21" s="12" t="n"/>
      <c r="G21" s="12" t="n"/>
      <c r="H21" s="12">
        <f>H20+F21-G21</f>
        <v/>
      </c>
      <c r="I21" s="12" t="n"/>
      <c r="J21" s="12">
        <f>F21*I21</f>
        <v/>
      </c>
      <c r="K21" s="12">
        <f>G21*IFERROR(IF(H20&gt;0,L20/H20,I21),I21)</f>
        <v/>
      </c>
      <c r="L21" s="12">
        <f>L20+J21-K21</f>
        <v/>
      </c>
      <c r="M21" s="11" t="n"/>
      <c r="N21" s="11" t="n"/>
    </row>
    <row r="22">
      <c r="A22" s="10" t="n"/>
      <c r="B22" s="11" t="n"/>
      <c r="C22" s="11" t="n"/>
      <c r="D22" s="11" t="n"/>
      <c r="E22" s="11" t="n"/>
      <c r="F22" s="12" t="n"/>
      <c r="G22" s="12" t="n"/>
      <c r="H22" s="12">
        <f>H21+F22-G22</f>
        <v/>
      </c>
      <c r="I22" s="12" t="n"/>
      <c r="J22" s="12">
        <f>F22*I22</f>
        <v/>
      </c>
      <c r="K22" s="12">
        <f>G22*IFERROR(IF(H21&gt;0,L21/H21,I22),I22)</f>
        <v/>
      </c>
      <c r="L22" s="12">
        <f>L21+J22-K22</f>
        <v/>
      </c>
      <c r="M22" s="11" t="n"/>
      <c r="N22" s="11" t="n"/>
    </row>
    <row r="23">
      <c r="A23" s="10" t="n"/>
      <c r="B23" s="11" t="n"/>
      <c r="C23" s="11" t="n"/>
      <c r="D23" s="11" t="n"/>
      <c r="E23" s="11" t="n"/>
      <c r="F23" s="12" t="n"/>
      <c r="G23" s="12" t="n"/>
      <c r="H23" s="12">
        <f>H22+F23-G23</f>
        <v/>
      </c>
      <c r="I23" s="12" t="n"/>
      <c r="J23" s="12">
        <f>F23*I23</f>
        <v/>
      </c>
      <c r="K23" s="12">
        <f>G23*IFERROR(IF(H22&gt;0,L22/H22,I23),I23)</f>
        <v/>
      </c>
      <c r="L23" s="12">
        <f>L22+J23-K23</f>
        <v/>
      </c>
      <c r="M23" s="11" t="n"/>
      <c r="N23" s="11" t="n"/>
    </row>
    <row r="24">
      <c r="A24" s="10" t="n"/>
      <c r="B24" s="11" t="n"/>
      <c r="C24" s="11" t="n"/>
      <c r="D24" s="11" t="n"/>
      <c r="E24" s="11" t="n"/>
      <c r="F24" s="12" t="n"/>
      <c r="G24" s="12" t="n"/>
      <c r="H24" s="12">
        <f>H23+F24-G24</f>
        <v/>
      </c>
      <c r="I24" s="12" t="n"/>
      <c r="J24" s="12">
        <f>F24*I24</f>
        <v/>
      </c>
      <c r="K24" s="12">
        <f>G24*IFERROR(IF(H23&gt;0,L23/H23,I24),I24)</f>
        <v/>
      </c>
      <c r="L24" s="12">
        <f>L23+J24-K24</f>
        <v/>
      </c>
      <c r="M24" s="11" t="n"/>
      <c r="N24" s="11" t="n"/>
    </row>
    <row r="25">
      <c r="A25" s="10" t="n"/>
      <c r="B25" s="11" t="n"/>
      <c r="C25" s="11" t="n"/>
      <c r="D25" s="11" t="n"/>
      <c r="E25" s="11" t="n"/>
      <c r="F25" s="12" t="n"/>
      <c r="G25" s="12" t="n"/>
      <c r="H25" s="12">
        <f>H24+F25-G25</f>
        <v/>
      </c>
      <c r="I25" s="12" t="n"/>
      <c r="J25" s="12">
        <f>F25*I25</f>
        <v/>
      </c>
      <c r="K25" s="12">
        <f>G25*IFERROR(IF(H24&gt;0,L24/H24,I25),I25)</f>
        <v/>
      </c>
      <c r="L25" s="12">
        <f>L24+J25-K25</f>
        <v/>
      </c>
      <c r="M25" s="11" t="n"/>
      <c r="N25" s="11" t="n"/>
    </row>
    <row r="26">
      <c r="A26" s="10" t="n"/>
      <c r="B26" s="11" t="n"/>
      <c r="C26" s="11" t="n"/>
      <c r="D26" s="11" t="n"/>
      <c r="E26" s="11" t="n"/>
      <c r="F26" s="12" t="n"/>
      <c r="G26" s="12" t="n"/>
      <c r="H26" s="12">
        <f>H25+F26-G26</f>
        <v/>
      </c>
      <c r="I26" s="12" t="n"/>
      <c r="J26" s="12">
        <f>F26*I26</f>
        <v/>
      </c>
      <c r="K26" s="12">
        <f>G26*IFERROR(IF(H25&gt;0,L25/H25,I26),I26)</f>
        <v/>
      </c>
      <c r="L26" s="12">
        <f>L25+J26-K26</f>
        <v/>
      </c>
      <c r="M26" s="11" t="n"/>
      <c r="N26" s="11" t="n"/>
    </row>
    <row r="27">
      <c r="A27" s="10" t="n"/>
      <c r="B27" s="11" t="n"/>
      <c r="C27" s="11" t="n"/>
      <c r="D27" s="11" t="n"/>
      <c r="E27" s="11" t="n"/>
      <c r="F27" s="12" t="n"/>
      <c r="G27" s="12" t="n"/>
      <c r="H27" s="12">
        <f>H26+F27-G27</f>
        <v/>
      </c>
      <c r="I27" s="12" t="n"/>
      <c r="J27" s="12">
        <f>F27*I27</f>
        <v/>
      </c>
      <c r="K27" s="12">
        <f>G27*IFERROR(IF(H26&gt;0,L26/H26,I27),I27)</f>
        <v/>
      </c>
      <c r="L27" s="12">
        <f>L26+J27-K27</f>
        <v/>
      </c>
      <c r="M27" s="11" t="n"/>
      <c r="N27" s="11" t="n"/>
    </row>
    <row r="28">
      <c r="A28" s="10" t="n"/>
      <c r="B28" s="11" t="n"/>
      <c r="C28" s="11" t="n"/>
      <c r="D28" s="11" t="n"/>
      <c r="E28" s="11" t="n"/>
      <c r="F28" s="12" t="n"/>
      <c r="G28" s="12" t="n"/>
      <c r="H28" s="12">
        <f>H27+F28-G28</f>
        <v/>
      </c>
      <c r="I28" s="12" t="n"/>
      <c r="J28" s="12">
        <f>F28*I28</f>
        <v/>
      </c>
      <c r="K28" s="12">
        <f>G28*IFERROR(IF(H27&gt;0,L27/H27,I28),I28)</f>
        <v/>
      </c>
      <c r="L28" s="12">
        <f>L27+J28-K28</f>
        <v/>
      </c>
      <c r="M28" s="11" t="n"/>
      <c r="N28" s="11" t="n"/>
    </row>
    <row r="29">
      <c r="A29" s="10" t="n"/>
      <c r="B29" s="11" t="n"/>
      <c r="C29" s="11" t="n"/>
      <c r="D29" s="11" t="n"/>
      <c r="E29" s="11" t="n"/>
      <c r="F29" s="12" t="n"/>
      <c r="G29" s="12" t="n"/>
      <c r="H29" s="12">
        <f>H28+F29-G29</f>
        <v/>
      </c>
      <c r="I29" s="12" t="n"/>
      <c r="J29" s="12">
        <f>F29*I29</f>
        <v/>
      </c>
      <c r="K29" s="12">
        <f>G29*IFERROR(IF(H28&gt;0,L28/H28,I29),I29)</f>
        <v/>
      </c>
      <c r="L29" s="12">
        <f>L28+J29-K29</f>
        <v/>
      </c>
      <c r="M29" s="11" t="n"/>
      <c r="N29" s="11" t="n"/>
    </row>
  </sheetData>
  <mergeCells count="2">
    <mergeCell ref="A1:N2"/>
    <mergeCell ref="A3:N3"/>
  </mergeCells>
  <conditionalFormatting sqref="H12:H30">
    <cfRule type="cellIs" priority="1" operator="lessThan" dxfId="0" stopIfTrue="1">
      <formula>0</formula>
    </cfRule>
  </conditionalFormatting>
  <conditionalFormatting sqref="L12:L30">
    <cfRule type="cellIs" priority="2" operator="lessThan" dxfId="0" stopIfTrue="1">
      <formula>0</formula>
    </cfRule>
  </conditionalFormatting>
  <dataValidations count="3">
    <dataValidation sqref="E12:E30" showErrorMessage="1" showDropDown="1" showInputMessage="1" allowBlank="1" type="list">
      <formula1>=Listes!$A$2:$A$4</formula1>
    </dataValidation>
    <dataValidation sqref="K4" showErrorMessage="1" showDropDown="1" showInputMessage="1" allowBlank="0" type="list">
      <formula1>=Listes!$C$2:$C$5</formula1>
    </dataValidation>
    <dataValidation sqref="B6" showErrorMessage="1" showDropDown="1" showInputMessage="1" allowBlank="0" type="list">
      <formula1>=Listes!$E$2:$E$4</formula1>
    </dataValidation>
  </dataValidations>
  <pageMargins left="0.4" right="0.4" top="0.5" bottom="0.5" header="0.3" footer="0.3"/>
  <pageSetup orientation="landscape" paperSize="9" fitToHeight="1" fitToWidth="1"/>
  <headerFooter>
    <oddHeader/>
    <oddFooter>&amp;Clecoursgratuit.com&amp;RPage &amp;P / &amp;N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2025-10-09T12:41:32Z</dcterms:created>
  <dcterms:modified xmlns:dcterms="http://purl.org/dc/terms/" xmlns:xsi="http://www.w3.org/2001/XMLSchema-instance" xsi:type="dcterms:W3CDTF">2025-10-09T12:41:32Z</dcterms:modified>
</cp:coreProperties>
</file>