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ètres" sheetId="1" state="visible" r:id="rId1"/>
    <sheet xmlns:r="http://schemas.openxmlformats.org/officeDocument/2006/relationships" name="Articles" sheetId="2" state="visible" r:id="rId2"/>
    <sheet xmlns:r="http://schemas.openxmlformats.org/officeDocument/2006/relationships" name="Registre" sheetId="3" state="visible" r:id="rId3"/>
    <sheet xmlns:r="http://schemas.openxmlformats.org/officeDocument/2006/relationships" name="Stock_Courant" sheetId="4" state="visible" r:id="rId4"/>
    <sheet xmlns:r="http://schemas.openxmlformats.org/officeDocument/2006/relationships" name="BE_Impression" sheetId="5" state="visible" r:id="rId5"/>
    <sheet xmlns:r="http://schemas.openxmlformats.org/officeDocument/2006/relationships" name="BS_Impression" sheetId="6" state="visible" r:id="rId6"/>
    <sheet xmlns:r="http://schemas.openxmlformats.org/officeDocument/2006/relationships" name="À propos" sheetId="7" state="visible" r:id="rId7"/>
  </sheets>
  <definedNames>
    <definedName name="_xlnm.Print_Area" localSheetId="2">'Registre'!$A$1:$O$45</definedName>
    <definedName name="_xlnm.Print_Area" localSheetId="3">'Stock_Courant'!$A$1:$J$60</definedName>
    <definedName name="_xlnm.Print_Area" localSheetId="4">'BE_Impression'!$A$1:$K$60</definedName>
    <definedName name="_xlnm.Print_Area" localSheetId="5">'BS_Impression'!$A$1:$K$60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5"/>
    </font>
    <font>
      <b val="1"/>
    </font>
  </fonts>
  <fills count="4">
    <fill>
      <patternFill/>
    </fill>
    <fill>
      <patternFill patternType="gray125"/>
    </fill>
    <fill>
      <patternFill patternType="solid">
        <fgColor rgb="00E5E7EB"/>
      </patternFill>
    </fill>
    <fill>
      <patternFill patternType="solid">
        <fgColor rgb="00DCE2E8"/>
      </patternFill>
    </fill>
  </fills>
  <borders count="6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  <border>
      <left/>
      <right/>
      <top style="thin">
        <color rgb="009E9E9E"/>
      </top>
      <bottom/>
      <diagonal/>
    </border>
    <border>
      <left/>
      <right style="thin">
        <color rgb="009E9E9E"/>
      </right>
      <top style="thin">
        <color rgb="009E9E9E"/>
      </top>
      <bottom/>
      <diagonal/>
    </border>
    <border>
      <left/>
      <right/>
      <top style="thin">
        <color rgb="009E9E9E"/>
      </top>
      <bottom style="thin">
        <color rgb="009E9E9E"/>
      </bottom>
      <diagonal/>
    </border>
    <border>
      <left/>
      <right style="thin">
        <color rgb="009E9E9E"/>
      </right>
      <top style="thin">
        <color rgb="009E9E9E"/>
      </top>
      <bottom style="thin">
        <color rgb="009E9E9E"/>
      </bottom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pivotButton="0" quotePrefix="0" xfId="0"/>
    <xf numFmtId="0" fontId="2" fillId="2" borderId="0" pivotButton="0" quotePrefix="0" xfId="0"/>
    <xf numFmtId="0" fontId="2" fillId="3" borderId="0" applyAlignment="1" pivotButton="0" quotePrefix="0" xfId="0">
      <alignment horizontal="center"/>
    </xf>
    <xf numFmtId="0" fontId="0" fillId="3" borderId="1" pivotButton="0" quotePrefix="0" xfId="0"/>
    <xf numFmtId="0" fontId="2" fillId="2" borderId="1" applyAlignment="1" pivotButton="0" quotePrefix="0" xfId="0">
      <alignment horizontal="center"/>
    </xf>
    <xf numFmtId="0" fontId="0" fillId="0" borderId="1" pivotButton="0" quotePrefix="0" xfId="0"/>
    <xf numFmtId="0" fontId="2" fillId="3" borderId="1" applyAlignment="1" pivotButton="0" quotePrefix="0" xfId="0">
      <alignment horizontal="center"/>
    </xf>
    <xf numFmtId="0" fontId="2" fillId="0" borderId="0" pivotButton="0" quotePrefix="0" xfId="0"/>
    <xf numFmtId="0" fontId="0" fillId="0" borderId="4" pivotButton="0" quotePrefix="0" xfId="0"/>
    <xf numFmtId="0" fontId="0" fillId="0" borderId="5" pivotButton="0" quotePrefix="0" xfId="0"/>
  </cellXfs>
  <cellStyles count="1">
    <cellStyle name="Normal" xfId="0" builtinId="0" hidden="0"/>
  </cellStyles>
  <dxfs count="1">
    <dxf>
      <fill>
        <patternFill patternType="solid">
          <fgColor rgb="00FDEAEA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Paramètres globaux</t>
        </is>
      </c>
    </row>
    <row r="3">
      <c r="A3" s="2" t="inlineStr">
        <is>
          <t>Niveau de service (z)</t>
        </is>
      </c>
      <c r="B3" t="n">
        <v>1.65</v>
      </c>
    </row>
    <row r="4">
      <c r="A4" s="2" t="inlineStr">
        <is>
          <t>Coeff. variation conso (σ/μ)</t>
        </is>
      </c>
      <c r="B4" t="n">
        <v>0.3</v>
      </c>
    </row>
    <row r="5">
      <c r="A5" s="2" t="inlineStr">
        <is>
          <t>Magasins (ex.)</t>
        </is>
      </c>
      <c r="B5" t="inlineStr">
        <is>
          <t>MG01,MG02,MG03</t>
        </is>
      </c>
    </row>
    <row r="6">
      <c r="A6" s="2" t="inlineStr">
        <is>
          <t>Unités</t>
        </is>
      </c>
      <c r="B6" t="inlineStr">
        <is>
          <t>PIECE,KG,L,M,PACK,PAL</t>
        </is>
      </c>
    </row>
    <row r="7">
      <c r="A7" s="2" t="inlineStr">
        <is>
          <t>Statut qualité</t>
        </is>
      </c>
      <c r="B7" t="inlineStr">
        <is>
          <t>Libre,Quarantaine,Bloqué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M301"/>
  <sheetViews>
    <sheetView workbookViewId="0">
      <selection activeCell="A1" sqref="A1"/>
    </sheetView>
  </sheetViews>
  <sheetFormatPr baseColWidth="8" defaultRowHeight="15"/>
  <cols>
    <col width="16" customWidth="1" min="1" max="1"/>
    <col width="28" customWidth="1" min="2" max="2"/>
    <col width="10" customWidth="1" min="3" max="3"/>
    <col width="12" customWidth="1" min="4" max="4"/>
    <col width="12" customWidth="1" min="5" max="5"/>
    <col width="10" customWidth="1" min="6" max="6"/>
    <col width="8" customWidth="1" min="7" max="7"/>
    <col width="10" customWidth="1" min="8" max="8"/>
    <col width="6" customWidth="1" min="9" max="9"/>
    <col width="12" customWidth="1" min="10" max="10"/>
    <col width="12" customWidth="1" min="11" max="11"/>
    <col width="10" customWidth="1" min="12" max="12"/>
    <col width="10" customWidth="1" min="13" max="13"/>
  </cols>
  <sheetData>
    <row r="1">
      <c r="A1" s="3" t="inlineStr">
        <is>
          <t>Code article</t>
        </is>
      </c>
      <c r="B1" s="3" t="inlineStr">
        <is>
          <t>Désignation</t>
        </is>
      </c>
      <c r="C1" s="3" t="inlineStr">
        <is>
          <t>Unité</t>
        </is>
      </c>
      <c r="D1" s="3" t="inlineStr">
        <is>
          <t>Prix PMP</t>
        </is>
      </c>
      <c r="E1" s="3" t="inlineStr">
        <is>
          <t>Stock initial</t>
        </is>
      </c>
      <c r="F1" s="3" t="inlineStr">
        <is>
          <t>Conso_j</t>
        </is>
      </c>
      <c r="G1" s="3" t="inlineStr">
        <is>
          <t>LT_j</t>
        </is>
      </c>
      <c r="H1" s="3" t="inlineStr">
        <is>
          <t>σ/μ (coeff)</t>
        </is>
      </c>
      <c r="I1" s="3" t="inlineStr">
        <is>
          <t>z</t>
        </is>
      </c>
      <c r="J1" s="3" t="inlineStr">
        <is>
          <t>SS (calculé)</t>
        </is>
      </c>
      <c r="K1" s="3" t="inlineStr">
        <is>
          <t>ROP (calculé)</t>
        </is>
      </c>
      <c r="L1" s="3" t="inlineStr">
        <is>
          <t>Stock min</t>
        </is>
      </c>
      <c r="M1" s="3" t="inlineStr">
        <is>
          <t>Stock max</t>
        </is>
      </c>
    </row>
    <row r="2">
      <c r="A2" t="inlineStr">
        <is>
          <t>ART-0001</t>
        </is>
      </c>
      <c r="B2" t="inlineStr">
        <is>
          <t>Boulon M8x30</t>
        </is>
      </c>
      <c r="C2" t="inlineStr">
        <is>
          <t>PIECE</t>
        </is>
      </c>
      <c r="D2" t="n">
        <v>0.12</v>
      </c>
      <c r="E2" t="n">
        <v>1000</v>
      </c>
      <c r="F2" t="n">
        <v>80</v>
      </c>
      <c r="G2" t="n">
        <v>3</v>
      </c>
      <c r="H2">
        <f>Paramètres!B4</f>
        <v/>
      </c>
      <c r="I2">
        <f>Paramètres!B3</f>
        <v/>
      </c>
      <c r="J2">
        <f>ROUNDUP(I2*(H2*F2)*SQRT(G2),0)</f>
        <v/>
      </c>
      <c r="K2">
        <f>ROUNDUP(F2*G2+J2,0)</f>
        <v/>
      </c>
      <c r="L2" t="n">
        <v>100</v>
      </c>
      <c r="M2" t="n">
        <v>200</v>
      </c>
    </row>
    <row r="3">
      <c r="A3" t="inlineStr">
        <is>
          <t>LUB-020</t>
        </is>
      </c>
      <c r="B3" t="inlineStr">
        <is>
          <t>Huile HLP46 20L</t>
        </is>
      </c>
      <c r="C3" t="inlineStr">
        <is>
          <t>PACK</t>
        </is>
      </c>
      <c r="D3" t="n">
        <v>25</v>
      </c>
      <c r="E3" t="n">
        <v>20</v>
      </c>
      <c r="F3" t="n">
        <v>1</v>
      </c>
      <c r="G3" t="n">
        <v>5</v>
      </c>
      <c r="H3">
        <f>Paramètres!B4</f>
        <v/>
      </c>
      <c r="I3">
        <f>Paramètres!B3</f>
        <v/>
      </c>
      <c r="J3">
        <f>ROUNDUP(I3*(H3*F3)*SQRT(G3),0)</f>
        <v/>
      </c>
      <c r="K3">
        <f>ROUNDUP(F3*G3+J3,0)</f>
        <v/>
      </c>
      <c r="L3" t="n">
        <v>2</v>
      </c>
      <c r="M3" t="n">
        <v>6</v>
      </c>
    </row>
    <row r="4">
      <c r="J4">
        <f>ROUNDUP(I4*(H4*F4)*SQRT(G4),0)</f>
        <v/>
      </c>
      <c r="K4">
        <f>ROUNDUP(F4*G4+J4,0)</f>
        <v/>
      </c>
    </row>
    <row r="5">
      <c r="J5">
        <f>ROUNDUP(I5*(H5*F5)*SQRT(G5),0)</f>
        <v/>
      </c>
      <c r="K5">
        <f>ROUNDUP(F5*G5+J5,0)</f>
        <v/>
      </c>
    </row>
    <row r="6">
      <c r="J6">
        <f>ROUNDUP(I6*(H6*F6)*SQRT(G6),0)</f>
        <v/>
      </c>
      <c r="K6">
        <f>ROUNDUP(F6*G6+J6,0)</f>
        <v/>
      </c>
    </row>
    <row r="7">
      <c r="J7">
        <f>ROUNDUP(I7*(H7*F7)*SQRT(G7),0)</f>
        <v/>
      </c>
      <c r="K7">
        <f>ROUNDUP(F7*G7+J7,0)</f>
        <v/>
      </c>
    </row>
    <row r="8">
      <c r="J8">
        <f>ROUNDUP(I8*(H8*F8)*SQRT(G8),0)</f>
        <v/>
      </c>
      <c r="K8">
        <f>ROUNDUP(F8*G8+J8,0)</f>
        <v/>
      </c>
    </row>
    <row r="9">
      <c r="J9">
        <f>ROUNDUP(I9*(H9*F9)*SQRT(G9),0)</f>
        <v/>
      </c>
      <c r="K9">
        <f>ROUNDUP(F9*G9+J9,0)</f>
        <v/>
      </c>
    </row>
    <row r="10">
      <c r="J10">
        <f>ROUNDUP(I10*(H10*F10)*SQRT(G10),0)</f>
        <v/>
      </c>
      <c r="K10">
        <f>ROUNDUP(F10*G10+J10,0)</f>
        <v/>
      </c>
    </row>
    <row r="11">
      <c r="J11">
        <f>ROUNDUP(I11*(H11*F11)*SQRT(G11),0)</f>
        <v/>
      </c>
      <c r="K11">
        <f>ROUNDUP(F11*G11+J11,0)</f>
        <v/>
      </c>
    </row>
    <row r="12">
      <c r="J12">
        <f>ROUNDUP(I12*(H12*F12)*SQRT(G12),0)</f>
        <v/>
      </c>
      <c r="K12">
        <f>ROUNDUP(F12*G12+J12,0)</f>
        <v/>
      </c>
    </row>
    <row r="13">
      <c r="J13">
        <f>ROUNDUP(I13*(H13*F13)*SQRT(G13),0)</f>
        <v/>
      </c>
      <c r="K13">
        <f>ROUNDUP(F13*G13+J13,0)</f>
        <v/>
      </c>
    </row>
    <row r="14">
      <c r="J14">
        <f>ROUNDUP(I14*(H14*F14)*SQRT(G14),0)</f>
        <v/>
      </c>
      <c r="K14">
        <f>ROUNDUP(F14*G14+J14,0)</f>
        <v/>
      </c>
    </row>
    <row r="15">
      <c r="J15">
        <f>ROUNDUP(I15*(H15*F15)*SQRT(G15),0)</f>
        <v/>
      </c>
      <c r="K15">
        <f>ROUNDUP(F15*G15+J15,0)</f>
        <v/>
      </c>
    </row>
    <row r="16">
      <c r="J16">
        <f>ROUNDUP(I16*(H16*F16)*SQRT(G16),0)</f>
        <v/>
      </c>
      <c r="K16">
        <f>ROUNDUP(F16*G16+J16,0)</f>
        <v/>
      </c>
    </row>
    <row r="17">
      <c r="J17">
        <f>ROUNDUP(I17*(H17*F17)*SQRT(G17),0)</f>
        <v/>
      </c>
      <c r="K17">
        <f>ROUNDUP(F17*G17+J17,0)</f>
        <v/>
      </c>
    </row>
    <row r="18">
      <c r="J18">
        <f>ROUNDUP(I18*(H18*F18)*SQRT(G18),0)</f>
        <v/>
      </c>
      <c r="K18">
        <f>ROUNDUP(F18*G18+J18,0)</f>
        <v/>
      </c>
    </row>
    <row r="19">
      <c r="J19">
        <f>ROUNDUP(I19*(H19*F19)*SQRT(G19),0)</f>
        <v/>
      </c>
      <c r="K19">
        <f>ROUNDUP(F19*G19+J19,0)</f>
        <v/>
      </c>
    </row>
    <row r="20">
      <c r="J20">
        <f>ROUNDUP(I20*(H20*F20)*SQRT(G20),0)</f>
        <v/>
      </c>
      <c r="K20">
        <f>ROUNDUP(F20*G20+J20,0)</f>
        <v/>
      </c>
    </row>
    <row r="21">
      <c r="J21">
        <f>ROUNDUP(I21*(H21*F21)*SQRT(G21),0)</f>
        <v/>
      </c>
      <c r="K21">
        <f>ROUNDUP(F21*G21+J21,0)</f>
        <v/>
      </c>
    </row>
    <row r="22">
      <c r="J22">
        <f>ROUNDUP(I22*(H22*F22)*SQRT(G22),0)</f>
        <v/>
      </c>
      <c r="K22">
        <f>ROUNDUP(F22*G22+J22,0)</f>
        <v/>
      </c>
    </row>
    <row r="23">
      <c r="J23">
        <f>ROUNDUP(I23*(H23*F23)*SQRT(G23),0)</f>
        <v/>
      </c>
      <c r="K23">
        <f>ROUNDUP(F23*G23+J23,0)</f>
        <v/>
      </c>
    </row>
    <row r="24">
      <c r="J24">
        <f>ROUNDUP(I24*(H24*F24)*SQRT(G24),0)</f>
        <v/>
      </c>
      <c r="K24">
        <f>ROUNDUP(F24*G24+J24,0)</f>
        <v/>
      </c>
    </row>
    <row r="25">
      <c r="J25">
        <f>ROUNDUP(I25*(H25*F25)*SQRT(G25),0)</f>
        <v/>
      </c>
      <c r="K25">
        <f>ROUNDUP(F25*G25+J25,0)</f>
        <v/>
      </c>
    </row>
    <row r="26">
      <c r="J26">
        <f>ROUNDUP(I26*(H26*F26)*SQRT(G26),0)</f>
        <v/>
      </c>
      <c r="K26">
        <f>ROUNDUP(F26*G26+J26,0)</f>
        <v/>
      </c>
    </row>
    <row r="27">
      <c r="J27">
        <f>ROUNDUP(I27*(H27*F27)*SQRT(G27),0)</f>
        <v/>
      </c>
      <c r="K27">
        <f>ROUNDUP(F27*G27+J27,0)</f>
        <v/>
      </c>
    </row>
    <row r="28">
      <c r="J28">
        <f>ROUNDUP(I28*(H28*F28)*SQRT(G28),0)</f>
        <v/>
      </c>
      <c r="K28">
        <f>ROUNDUP(F28*G28+J28,0)</f>
        <v/>
      </c>
    </row>
    <row r="29">
      <c r="J29">
        <f>ROUNDUP(I29*(H29*F29)*SQRT(G29),0)</f>
        <v/>
      </c>
      <c r="K29">
        <f>ROUNDUP(F29*G29+J29,0)</f>
        <v/>
      </c>
    </row>
    <row r="30">
      <c r="J30">
        <f>ROUNDUP(I30*(H30*F30)*SQRT(G30),0)</f>
        <v/>
      </c>
      <c r="K30">
        <f>ROUNDUP(F30*G30+J30,0)</f>
        <v/>
      </c>
    </row>
    <row r="31">
      <c r="J31">
        <f>ROUNDUP(I31*(H31*F31)*SQRT(G31),0)</f>
        <v/>
      </c>
      <c r="K31">
        <f>ROUNDUP(F31*G31+J31,0)</f>
        <v/>
      </c>
    </row>
    <row r="32">
      <c r="J32">
        <f>ROUNDUP(I32*(H32*F32)*SQRT(G32),0)</f>
        <v/>
      </c>
      <c r="K32">
        <f>ROUNDUP(F32*G32+J32,0)</f>
        <v/>
      </c>
    </row>
    <row r="33">
      <c r="J33">
        <f>ROUNDUP(I33*(H33*F33)*SQRT(G33),0)</f>
        <v/>
      </c>
      <c r="K33">
        <f>ROUNDUP(F33*G33+J33,0)</f>
        <v/>
      </c>
    </row>
    <row r="34">
      <c r="J34">
        <f>ROUNDUP(I34*(H34*F34)*SQRT(G34),0)</f>
        <v/>
      </c>
      <c r="K34">
        <f>ROUNDUP(F34*G34+J34,0)</f>
        <v/>
      </c>
    </row>
    <row r="35">
      <c r="J35">
        <f>ROUNDUP(I35*(H35*F35)*SQRT(G35),0)</f>
        <v/>
      </c>
      <c r="K35">
        <f>ROUNDUP(F35*G35+J35,0)</f>
        <v/>
      </c>
    </row>
    <row r="36">
      <c r="J36">
        <f>ROUNDUP(I36*(H36*F36)*SQRT(G36),0)</f>
        <v/>
      </c>
      <c r="K36">
        <f>ROUNDUP(F36*G36+J36,0)</f>
        <v/>
      </c>
    </row>
    <row r="37">
      <c r="J37">
        <f>ROUNDUP(I37*(H37*F37)*SQRT(G37),0)</f>
        <v/>
      </c>
      <c r="K37">
        <f>ROUNDUP(F37*G37+J37,0)</f>
        <v/>
      </c>
    </row>
    <row r="38">
      <c r="J38">
        <f>ROUNDUP(I38*(H38*F38)*SQRT(G38),0)</f>
        <v/>
      </c>
      <c r="K38">
        <f>ROUNDUP(F38*G38+J38,0)</f>
        <v/>
      </c>
    </row>
    <row r="39">
      <c r="J39">
        <f>ROUNDUP(I39*(H39*F39)*SQRT(G39),0)</f>
        <v/>
      </c>
      <c r="K39">
        <f>ROUNDUP(F39*G39+J39,0)</f>
        <v/>
      </c>
    </row>
    <row r="40">
      <c r="J40">
        <f>ROUNDUP(I40*(H40*F40)*SQRT(G40),0)</f>
        <v/>
      </c>
      <c r="K40">
        <f>ROUNDUP(F40*G40+J40,0)</f>
        <v/>
      </c>
    </row>
    <row r="41">
      <c r="J41">
        <f>ROUNDUP(I41*(H41*F41)*SQRT(G41),0)</f>
        <v/>
      </c>
      <c r="K41">
        <f>ROUNDUP(F41*G41+J41,0)</f>
        <v/>
      </c>
    </row>
    <row r="42">
      <c r="J42">
        <f>ROUNDUP(I42*(H42*F42)*SQRT(G42),0)</f>
        <v/>
      </c>
      <c r="K42">
        <f>ROUNDUP(F42*G42+J42,0)</f>
        <v/>
      </c>
    </row>
    <row r="43">
      <c r="J43">
        <f>ROUNDUP(I43*(H43*F43)*SQRT(G43),0)</f>
        <v/>
      </c>
      <c r="K43">
        <f>ROUNDUP(F43*G43+J43,0)</f>
        <v/>
      </c>
    </row>
    <row r="44">
      <c r="J44">
        <f>ROUNDUP(I44*(H44*F44)*SQRT(G44),0)</f>
        <v/>
      </c>
      <c r="K44">
        <f>ROUNDUP(F44*G44+J44,0)</f>
        <v/>
      </c>
    </row>
    <row r="45">
      <c r="J45">
        <f>ROUNDUP(I45*(H45*F45)*SQRT(G45),0)</f>
        <v/>
      </c>
      <c r="K45">
        <f>ROUNDUP(F45*G45+J45,0)</f>
        <v/>
      </c>
    </row>
    <row r="46">
      <c r="J46">
        <f>ROUNDUP(I46*(H46*F46)*SQRT(G46),0)</f>
        <v/>
      </c>
      <c r="K46">
        <f>ROUNDUP(F46*G46+J46,0)</f>
        <v/>
      </c>
    </row>
    <row r="47">
      <c r="J47">
        <f>ROUNDUP(I47*(H47*F47)*SQRT(G47),0)</f>
        <v/>
      </c>
      <c r="K47">
        <f>ROUNDUP(F47*G47+J47,0)</f>
        <v/>
      </c>
    </row>
    <row r="48">
      <c r="J48">
        <f>ROUNDUP(I48*(H48*F48)*SQRT(G48),0)</f>
        <v/>
      </c>
      <c r="K48">
        <f>ROUNDUP(F48*G48+J48,0)</f>
        <v/>
      </c>
    </row>
    <row r="49">
      <c r="J49">
        <f>ROUNDUP(I49*(H49*F49)*SQRT(G49),0)</f>
        <v/>
      </c>
      <c r="K49">
        <f>ROUNDUP(F49*G49+J49,0)</f>
        <v/>
      </c>
    </row>
    <row r="50">
      <c r="J50">
        <f>ROUNDUP(I50*(H50*F50)*SQRT(G50),0)</f>
        <v/>
      </c>
      <c r="K50">
        <f>ROUNDUP(F50*G50+J50,0)</f>
        <v/>
      </c>
    </row>
    <row r="51">
      <c r="J51">
        <f>ROUNDUP(I51*(H51*F51)*SQRT(G51),0)</f>
        <v/>
      </c>
      <c r="K51">
        <f>ROUNDUP(F51*G51+J51,0)</f>
        <v/>
      </c>
    </row>
    <row r="52">
      <c r="J52">
        <f>ROUNDUP(I52*(H52*F52)*SQRT(G52),0)</f>
        <v/>
      </c>
      <c r="K52">
        <f>ROUNDUP(F52*G52+J52,0)</f>
        <v/>
      </c>
    </row>
    <row r="53">
      <c r="J53">
        <f>ROUNDUP(I53*(H53*F53)*SQRT(G53),0)</f>
        <v/>
      </c>
      <c r="K53">
        <f>ROUNDUP(F53*G53+J53,0)</f>
        <v/>
      </c>
    </row>
    <row r="54">
      <c r="J54">
        <f>ROUNDUP(I54*(H54*F54)*SQRT(G54),0)</f>
        <v/>
      </c>
      <c r="K54">
        <f>ROUNDUP(F54*G54+J54,0)</f>
        <v/>
      </c>
    </row>
    <row r="55">
      <c r="J55">
        <f>ROUNDUP(I55*(H55*F55)*SQRT(G55),0)</f>
        <v/>
      </c>
      <c r="K55">
        <f>ROUNDUP(F55*G55+J55,0)</f>
        <v/>
      </c>
    </row>
    <row r="56">
      <c r="J56">
        <f>ROUNDUP(I56*(H56*F56)*SQRT(G56),0)</f>
        <v/>
      </c>
      <c r="K56">
        <f>ROUNDUP(F56*G56+J56,0)</f>
        <v/>
      </c>
    </row>
    <row r="57">
      <c r="J57">
        <f>ROUNDUP(I57*(H57*F57)*SQRT(G57),0)</f>
        <v/>
      </c>
      <c r="K57">
        <f>ROUNDUP(F57*G57+J57,0)</f>
        <v/>
      </c>
    </row>
    <row r="58">
      <c r="J58">
        <f>ROUNDUP(I58*(H58*F58)*SQRT(G58),0)</f>
        <v/>
      </c>
      <c r="K58">
        <f>ROUNDUP(F58*G58+J58,0)</f>
        <v/>
      </c>
    </row>
    <row r="59">
      <c r="J59">
        <f>ROUNDUP(I59*(H59*F59)*SQRT(G59),0)</f>
        <v/>
      </c>
      <c r="K59">
        <f>ROUNDUP(F59*G59+J59,0)</f>
        <v/>
      </c>
    </row>
    <row r="60">
      <c r="J60">
        <f>ROUNDUP(I60*(H60*F60)*SQRT(G60),0)</f>
        <v/>
      </c>
      <c r="K60">
        <f>ROUNDUP(F60*G60+J60,0)</f>
        <v/>
      </c>
    </row>
    <row r="61">
      <c r="J61">
        <f>ROUNDUP(I61*(H61*F61)*SQRT(G61),0)</f>
        <v/>
      </c>
      <c r="K61">
        <f>ROUNDUP(F61*G61+J61,0)</f>
        <v/>
      </c>
    </row>
    <row r="62">
      <c r="J62">
        <f>ROUNDUP(I62*(H62*F62)*SQRT(G62),0)</f>
        <v/>
      </c>
      <c r="K62">
        <f>ROUNDUP(F62*G62+J62,0)</f>
        <v/>
      </c>
    </row>
    <row r="63">
      <c r="J63">
        <f>ROUNDUP(I63*(H63*F63)*SQRT(G63),0)</f>
        <v/>
      </c>
      <c r="K63">
        <f>ROUNDUP(F63*G63+J63,0)</f>
        <v/>
      </c>
    </row>
    <row r="64">
      <c r="J64">
        <f>ROUNDUP(I64*(H64*F64)*SQRT(G64),0)</f>
        <v/>
      </c>
      <c r="K64">
        <f>ROUNDUP(F64*G64+J64,0)</f>
        <v/>
      </c>
    </row>
    <row r="65">
      <c r="J65">
        <f>ROUNDUP(I65*(H65*F65)*SQRT(G65),0)</f>
        <v/>
      </c>
      <c r="K65">
        <f>ROUNDUP(F65*G65+J65,0)</f>
        <v/>
      </c>
    </row>
    <row r="66">
      <c r="J66">
        <f>ROUNDUP(I66*(H66*F66)*SQRT(G66),0)</f>
        <v/>
      </c>
      <c r="K66">
        <f>ROUNDUP(F66*G66+J66,0)</f>
        <v/>
      </c>
    </row>
    <row r="67">
      <c r="J67">
        <f>ROUNDUP(I67*(H67*F67)*SQRT(G67),0)</f>
        <v/>
      </c>
      <c r="K67">
        <f>ROUNDUP(F67*G67+J67,0)</f>
        <v/>
      </c>
    </row>
    <row r="68">
      <c r="J68">
        <f>ROUNDUP(I68*(H68*F68)*SQRT(G68),0)</f>
        <v/>
      </c>
      <c r="K68">
        <f>ROUNDUP(F68*G68+J68,0)</f>
        <v/>
      </c>
    </row>
    <row r="69">
      <c r="J69">
        <f>ROUNDUP(I69*(H69*F69)*SQRT(G69),0)</f>
        <v/>
      </c>
      <c r="K69">
        <f>ROUNDUP(F69*G69+J69,0)</f>
        <v/>
      </c>
    </row>
    <row r="70">
      <c r="J70">
        <f>ROUNDUP(I70*(H70*F70)*SQRT(G70),0)</f>
        <v/>
      </c>
      <c r="K70">
        <f>ROUNDUP(F70*G70+J70,0)</f>
        <v/>
      </c>
    </row>
    <row r="71">
      <c r="J71">
        <f>ROUNDUP(I71*(H71*F71)*SQRT(G71),0)</f>
        <v/>
      </c>
      <c r="K71">
        <f>ROUNDUP(F71*G71+J71,0)</f>
        <v/>
      </c>
    </row>
    <row r="72">
      <c r="J72">
        <f>ROUNDUP(I72*(H72*F72)*SQRT(G72),0)</f>
        <v/>
      </c>
      <c r="K72">
        <f>ROUNDUP(F72*G72+J72,0)</f>
        <v/>
      </c>
    </row>
    <row r="73">
      <c r="J73">
        <f>ROUNDUP(I73*(H73*F73)*SQRT(G73),0)</f>
        <v/>
      </c>
      <c r="K73">
        <f>ROUNDUP(F73*G73+J73,0)</f>
        <v/>
      </c>
    </row>
    <row r="74">
      <c r="J74">
        <f>ROUNDUP(I74*(H74*F74)*SQRT(G74),0)</f>
        <v/>
      </c>
      <c r="K74">
        <f>ROUNDUP(F74*G74+J74,0)</f>
        <v/>
      </c>
    </row>
    <row r="75">
      <c r="J75">
        <f>ROUNDUP(I75*(H75*F75)*SQRT(G75),0)</f>
        <v/>
      </c>
      <c r="K75">
        <f>ROUNDUP(F75*G75+J75,0)</f>
        <v/>
      </c>
    </row>
    <row r="76">
      <c r="J76">
        <f>ROUNDUP(I76*(H76*F76)*SQRT(G76),0)</f>
        <v/>
      </c>
      <c r="K76">
        <f>ROUNDUP(F76*G76+J76,0)</f>
        <v/>
      </c>
    </row>
    <row r="77">
      <c r="J77">
        <f>ROUNDUP(I77*(H77*F77)*SQRT(G77),0)</f>
        <v/>
      </c>
      <c r="K77">
        <f>ROUNDUP(F77*G77+J77,0)</f>
        <v/>
      </c>
    </row>
    <row r="78">
      <c r="J78">
        <f>ROUNDUP(I78*(H78*F78)*SQRT(G78),0)</f>
        <v/>
      </c>
      <c r="K78">
        <f>ROUNDUP(F78*G78+J78,0)</f>
        <v/>
      </c>
    </row>
    <row r="79">
      <c r="J79">
        <f>ROUNDUP(I79*(H79*F79)*SQRT(G79),0)</f>
        <v/>
      </c>
      <c r="K79">
        <f>ROUNDUP(F79*G79+J79,0)</f>
        <v/>
      </c>
    </row>
    <row r="80">
      <c r="J80">
        <f>ROUNDUP(I80*(H80*F80)*SQRT(G80),0)</f>
        <v/>
      </c>
      <c r="K80">
        <f>ROUNDUP(F80*G80+J80,0)</f>
        <v/>
      </c>
    </row>
    <row r="81">
      <c r="J81">
        <f>ROUNDUP(I81*(H81*F81)*SQRT(G81),0)</f>
        <v/>
      </c>
      <c r="K81">
        <f>ROUNDUP(F81*G81+J81,0)</f>
        <v/>
      </c>
    </row>
    <row r="82">
      <c r="J82">
        <f>ROUNDUP(I82*(H82*F82)*SQRT(G82),0)</f>
        <v/>
      </c>
      <c r="K82">
        <f>ROUNDUP(F82*G82+J82,0)</f>
        <v/>
      </c>
    </row>
    <row r="83">
      <c r="J83">
        <f>ROUNDUP(I83*(H83*F83)*SQRT(G83),0)</f>
        <v/>
      </c>
      <c r="K83">
        <f>ROUNDUP(F83*G83+J83,0)</f>
        <v/>
      </c>
    </row>
    <row r="84">
      <c r="J84">
        <f>ROUNDUP(I84*(H84*F84)*SQRT(G84),0)</f>
        <v/>
      </c>
      <c r="K84">
        <f>ROUNDUP(F84*G84+J84,0)</f>
        <v/>
      </c>
    </row>
    <row r="85">
      <c r="J85">
        <f>ROUNDUP(I85*(H85*F85)*SQRT(G85),0)</f>
        <v/>
      </c>
      <c r="K85">
        <f>ROUNDUP(F85*G85+J85,0)</f>
        <v/>
      </c>
    </row>
    <row r="86">
      <c r="J86">
        <f>ROUNDUP(I86*(H86*F86)*SQRT(G86),0)</f>
        <v/>
      </c>
      <c r="K86">
        <f>ROUNDUP(F86*G86+J86,0)</f>
        <v/>
      </c>
    </row>
    <row r="87">
      <c r="J87">
        <f>ROUNDUP(I87*(H87*F87)*SQRT(G87),0)</f>
        <v/>
      </c>
      <c r="K87">
        <f>ROUNDUP(F87*G87+J87,0)</f>
        <v/>
      </c>
    </row>
    <row r="88">
      <c r="J88">
        <f>ROUNDUP(I88*(H88*F88)*SQRT(G88),0)</f>
        <v/>
      </c>
      <c r="K88">
        <f>ROUNDUP(F88*G88+J88,0)</f>
        <v/>
      </c>
    </row>
    <row r="89">
      <c r="J89">
        <f>ROUNDUP(I89*(H89*F89)*SQRT(G89),0)</f>
        <v/>
      </c>
      <c r="K89">
        <f>ROUNDUP(F89*G89+J89,0)</f>
        <v/>
      </c>
    </row>
    <row r="90">
      <c r="J90">
        <f>ROUNDUP(I90*(H90*F90)*SQRT(G90),0)</f>
        <v/>
      </c>
      <c r="K90">
        <f>ROUNDUP(F90*G90+J90,0)</f>
        <v/>
      </c>
    </row>
    <row r="91">
      <c r="J91">
        <f>ROUNDUP(I91*(H91*F91)*SQRT(G91),0)</f>
        <v/>
      </c>
      <c r="K91">
        <f>ROUNDUP(F91*G91+J91,0)</f>
        <v/>
      </c>
    </row>
    <row r="92">
      <c r="J92">
        <f>ROUNDUP(I92*(H92*F92)*SQRT(G92),0)</f>
        <v/>
      </c>
      <c r="K92">
        <f>ROUNDUP(F92*G92+J92,0)</f>
        <v/>
      </c>
    </row>
    <row r="93">
      <c r="J93">
        <f>ROUNDUP(I93*(H93*F93)*SQRT(G93),0)</f>
        <v/>
      </c>
      <c r="K93">
        <f>ROUNDUP(F93*G93+J93,0)</f>
        <v/>
      </c>
    </row>
    <row r="94">
      <c r="J94">
        <f>ROUNDUP(I94*(H94*F94)*SQRT(G94),0)</f>
        <v/>
      </c>
      <c r="K94">
        <f>ROUNDUP(F94*G94+J94,0)</f>
        <v/>
      </c>
    </row>
    <row r="95">
      <c r="J95">
        <f>ROUNDUP(I95*(H95*F95)*SQRT(G95),0)</f>
        <v/>
      </c>
      <c r="K95">
        <f>ROUNDUP(F95*G95+J95,0)</f>
        <v/>
      </c>
    </row>
    <row r="96">
      <c r="J96">
        <f>ROUNDUP(I96*(H96*F96)*SQRT(G96),0)</f>
        <v/>
      </c>
      <c r="K96">
        <f>ROUNDUP(F96*G96+J96,0)</f>
        <v/>
      </c>
    </row>
    <row r="97">
      <c r="J97">
        <f>ROUNDUP(I97*(H97*F97)*SQRT(G97),0)</f>
        <v/>
      </c>
      <c r="K97">
        <f>ROUNDUP(F97*G97+J97,0)</f>
        <v/>
      </c>
    </row>
    <row r="98">
      <c r="J98">
        <f>ROUNDUP(I98*(H98*F98)*SQRT(G98),0)</f>
        <v/>
      </c>
      <c r="K98">
        <f>ROUNDUP(F98*G98+J98,0)</f>
        <v/>
      </c>
    </row>
    <row r="99">
      <c r="J99">
        <f>ROUNDUP(I99*(H99*F99)*SQRT(G99),0)</f>
        <v/>
      </c>
      <c r="K99">
        <f>ROUNDUP(F99*G99+J99,0)</f>
        <v/>
      </c>
    </row>
    <row r="100">
      <c r="J100">
        <f>ROUNDUP(I100*(H100*F100)*SQRT(G100),0)</f>
        <v/>
      </c>
      <c r="K100">
        <f>ROUNDUP(F100*G100+J100,0)</f>
        <v/>
      </c>
    </row>
    <row r="101">
      <c r="J101">
        <f>ROUNDUP(I101*(H101*F101)*SQRT(G101),0)</f>
        <v/>
      </c>
      <c r="K101">
        <f>ROUNDUP(F101*G101+J101,0)</f>
        <v/>
      </c>
    </row>
    <row r="102">
      <c r="J102">
        <f>ROUNDUP(I102*(H102*F102)*SQRT(G102),0)</f>
        <v/>
      </c>
      <c r="K102">
        <f>ROUNDUP(F102*G102+J102,0)</f>
        <v/>
      </c>
    </row>
    <row r="103">
      <c r="J103">
        <f>ROUNDUP(I103*(H103*F103)*SQRT(G103),0)</f>
        <v/>
      </c>
      <c r="K103">
        <f>ROUNDUP(F103*G103+J103,0)</f>
        <v/>
      </c>
    </row>
    <row r="104">
      <c r="J104">
        <f>ROUNDUP(I104*(H104*F104)*SQRT(G104),0)</f>
        <v/>
      </c>
      <c r="K104">
        <f>ROUNDUP(F104*G104+J104,0)</f>
        <v/>
      </c>
    </row>
    <row r="105">
      <c r="J105">
        <f>ROUNDUP(I105*(H105*F105)*SQRT(G105),0)</f>
        <v/>
      </c>
      <c r="K105">
        <f>ROUNDUP(F105*G105+J105,0)</f>
        <v/>
      </c>
    </row>
    <row r="106">
      <c r="J106">
        <f>ROUNDUP(I106*(H106*F106)*SQRT(G106),0)</f>
        <v/>
      </c>
      <c r="K106">
        <f>ROUNDUP(F106*G106+J106,0)</f>
        <v/>
      </c>
    </row>
    <row r="107">
      <c r="J107">
        <f>ROUNDUP(I107*(H107*F107)*SQRT(G107),0)</f>
        <v/>
      </c>
      <c r="K107">
        <f>ROUNDUP(F107*G107+J107,0)</f>
        <v/>
      </c>
    </row>
    <row r="108">
      <c r="J108">
        <f>ROUNDUP(I108*(H108*F108)*SQRT(G108),0)</f>
        <v/>
      </c>
      <c r="K108">
        <f>ROUNDUP(F108*G108+J108,0)</f>
        <v/>
      </c>
    </row>
    <row r="109">
      <c r="J109">
        <f>ROUNDUP(I109*(H109*F109)*SQRT(G109),0)</f>
        <v/>
      </c>
      <c r="K109">
        <f>ROUNDUP(F109*G109+J109,0)</f>
        <v/>
      </c>
    </row>
    <row r="110">
      <c r="J110">
        <f>ROUNDUP(I110*(H110*F110)*SQRT(G110),0)</f>
        <v/>
      </c>
      <c r="K110">
        <f>ROUNDUP(F110*G110+J110,0)</f>
        <v/>
      </c>
    </row>
    <row r="111">
      <c r="J111">
        <f>ROUNDUP(I111*(H111*F111)*SQRT(G111),0)</f>
        <v/>
      </c>
      <c r="K111">
        <f>ROUNDUP(F111*G111+J111,0)</f>
        <v/>
      </c>
    </row>
    <row r="112">
      <c r="J112">
        <f>ROUNDUP(I112*(H112*F112)*SQRT(G112),0)</f>
        <v/>
      </c>
      <c r="K112">
        <f>ROUNDUP(F112*G112+J112,0)</f>
        <v/>
      </c>
    </row>
    <row r="113">
      <c r="J113">
        <f>ROUNDUP(I113*(H113*F113)*SQRT(G113),0)</f>
        <v/>
      </c>
      <c r="K113">
        <f>ROUNDUP(F113*G113+J113,0)</f>
        <v/>
      </c>
    </row>
    <row r="114">
      <c r="J114">
        <f>ROUNDUP(I114*(H114*F114)*SQRT(G114),0)</f>
        <v/>
      </c>
      <c r="K114">
        <f>ROUNDUP(F114*G114+J114,0)</f>
        <v/>
      </c>
    </row>
    <row r="115">
      <c r="J115">
        <f>ROUNDUP(I115*(H115*F115)*SQRT(G115),0)</f>
        <v/>
      </c>
      <c r="K115">
        <f>ROUNDUP(F115*G115+J115,0)</f>
        <v/>
      </c>
    </row>
    <row r="116">
      <c r="J116">
        <f>ROUNDUP(I116*(H116*F116)*SQRT(G116),0)</f>
        <v/>
      </c>
      <c r="K116">
        <f>ROUNDUP(F116*G116+J116,0)</f>
        <v/>
      </c>
    </row>
    <row r="117">
      <c r="J117">
        <f>ROUNDUP(I117*(H117*F117)*SQRT(G117),0)</f>
        <v/>
      </c>
      <c r="K117">
        <f>ROUNDUP(F117*G117+J117,0)</f>
        <v/>
      </c>
    </row>
    <row r="118">
      <c r="J118">
        <f>ROUNDUP(I118*(H118*F118)*SQRT(G118),0)</f>
        <v/>
      </c>
      <c r="K118">
        <f>ROUNDUP(F118*G118+J118,0)</f>
        <v/>
      </c>
    </row>
    <row r="119">
      <c r="J119">
        <f>ROUNDUP(I119*(H119*F119)*SQRT(G119),0)</f>
        <v/>
      </c>
      <c r="K119">
        <f>ROUNDUP(F119*G119+J119,0)</f>
        <v/>
      </c>
    </row>
    <row r="120">
      <c r="J120">
        <f>ROUNDUP(I120*(H120*F120)*SQRT(G120),0)</f>
        <v/>
      </c>
      <c r="K120">
        <f>ROUNDUP(F120*G120+J120,0)</f>
        <v/>
      </c>
    </row>
    <row r="121">
      <c r="J121">
        <f>ROUNDUP(I121*(H121*F121)*SQRT(G121),0)</f>
        <v/>
      </c>
      <c r="K121">
        <f>ROUNDUP(F121*G121+J121,0)</f>
        <v/>
      </c>
    </row>
    <row r="122">
      <c r="J122">
        <f>ROUNDUP(I122*(H122*F122)*SQRT(G122),0)</f>
        <v/>
      </c>
      <c r="K122">
        <f>ROUNDUP(F122*G122+J122,0)</f>
        <v/>
      </c>
    </row>
    <row r="123">
      <c r="J123">
        <f>ROUNDUP(I123*(H123*F123)*SQRT(G123),0)</f>
        <v/>
      </c>
      <c r="K123">
        <f>ROUNDUP(F123*G123+J123,0)</f>
        <v/>
      </c>
    </row>
    <row r="124">
      <c r="J124">
        <f>ROUNDUP(I124*(H124*F124)*SQRT(G124),0)</f>
        <v/>
      </c>
      <c r="K124">
        <f>ROUNDUP(F124*G124+J124,0)</f>
        <v/>
      </c>
    </row>
    <row r="125">
      <c r="J125">
        <f>ROUNDUP(I125*(H125*F125)*SQRT(G125),0)</f>
        <v/>
      </c>
      <c r="K125">
        <f>ROUNDUP(F125*G125+J125,0)</f>
        <v/>
      </c>
    </row>
    <row r="126">
      <c r="J126">
        <f>ROUNDUP(I126*(H126*F126)*SQRT(G126),0)</f>
        <v/>
      </c>
      <c r="K126">
        <f>ROUNDUP(F126*G126+J126,0)</f>
        <v/>
      </c>
    </row>
    <row r="127">
      <c r="J127">
        <f>ROUNDUP(I127*(H127*F127)*SQRT(G127),0)</f>
        <v/>
      </c>
      <c r="K127">
        <f>ROUNDUP(F127*G127+J127,0)</f>
        <v/>
      </c>
    </row>
    <row r="128">
      <c r="J128">
        <f>ROUNDUP(I128*(H128*F128)*SQRT(G128),0)</f>
        <v/>
      </c>
      <c r="K128">
        <f>ROUNDUP(F128*G128+J128,0)</f>
        <v/>
      </c>
    </row>
    <row r="129">
      <c r="J129">
        <f>ROUNDUP(I129*(H129*F129)*SQRT(G129),0)</f>
        <v/>
      </c>
      <c r="K129">
        <f>ROUNDUP(F129*G129+J129,0)</f>
        <v/>
      </c>
    </row>
    <row r="130">
      <c r="J130">
        <f>ROUNDUP(I130*(H130*F130)*SQRT(G130),0)</f>
        <v/>
      </c>
      <c r="K130">
        <f>ROUNDUP(F130*G130+J130,0)</f>
        <v/>
      </c>
    </row>
    <row r="131">
      <c r="J131">
        <f>ROUNDUP(I131*(H131*F131)*SQRT(G131),0)</f>
        <v/>
      </c>
      <c r="K131">
        <f>ROUNDUP(F131*G131+J131,0)</f>
        <v/>
      </c>
    </row>
    <row r="132">
      <c r="J132">
        <f>ROUNDUP(I132*(H132*F132)*SQRT(G132),0)</f>
        <v/>
      </c>
      <c r="K132">
        <f>ROUNDUP(F132*G132+J132,0)</f>
        <v/>
      </c>
    </row>
    <row r="133">
      <c r="J133">
        <f>ROUNDUP(I133*(H133*F133)*SQRT(G133),0)</f>
        <v/>
      </c>
      <c r="K133">
        <f>ROUNDUP(F133*G133+J133,0)</f>
        <v/>
      </c>
    </row>
    <row r="134">
      <c r="J134">
        <f>ROUNDUP(I134*(H134*F134)*SQRT(G134),0)</f>
        <v/>
      </c>
      <c r="K134">
        <f>ROUNDUP(F134*G134+J134,0)</f>
        <v/>
      </c>
    </row>
    <row r="135">
      <c r="J135">
        <f>ROUNDUP(I135*(H135*F135)*SQRT(G135),0)</f>
        <v/>
      </c>
      <c r="K135">
        <f>ROUNDUP(F135*G135+J135,0)</f>
        <v/>
      </c>
    </row>
    <row r="136">
      <c r="J136">
        <f>ROUNDUP(I136*(H136*F136)*SQRT(G136),0)</f>
        <v/>
      </c>
      <c r="K136">
        <f>ROUNDUP(F136*G136+J136,0)</f>
        <v/>
      </c>
    </row>
    <row r="137">
      <c r="J137">
        <f>ROUNDUP(I137*(H137*F137)*SQRT(G137),0)</f>
        <v/>
      </c>
      <c r="K137">
        <f>ROUNDUP(F137*G137+J137,0)</f>
        <v/>
      </c>
    </row>
    <row r="138">
      <c r="J138">
        <f>ROUNDUP(I138*(H138*F138)*SQRT(G138),0)</f>
        <v/>
      </c>
      <c r="K138">
        <f>ROUNDUP(F138*G138+J138,0)</f>
        <v/>
      </c>
    </row>
    <row r="139">
      <c r="J139">
        <f>ROUNDUP(I139*(H139*F139)*SQRT(G139),0)</f>
        <v/>
      </c>
      <c r="K139">
        <f>ROUNDUP(F139*G139+J139,0)</f>
        <v/>
      </c>
    </row>
    <row r="140">
      <c r="J140">
        <f>ROUNDUP(I140*(H140*F140)*SQRT(G140),0)</f>
        <v/>
      </c>
      <c r="K140">
        <f>ROUNDUP(F140*G140+J140,0)</f>
        <v/>
      </c>
    </row>
    <row r="141">
      <c r="J141">
        <f>ROUNDUP(I141*(H141*F141)*SQRT(G141),0)</f>
        <v/>
      </c>
      <c r="K141">
        <f>ROUNDUP(F141*G141+J141,0)</f>
        <v/>
      </c>
    </row>
    <row r="142">
      <c r="J142">
        <f>ROUNDUP(I142*(H142*F142)*SQRT(G142),0)</f>
        <v/>
      </c>
      <c r="K142">
        <f>ROUNDUP(F142*G142+J142,0)</f>
        <v/>
      </c>
    </row>
    <row r="143">
      <c r="J143">
        <f>ROUNDUP(I143*(H143*F143)*SQRT(G143),0)</f>
        <v/>
      </c>
      <c r="K143">
        <f>ROUNDUP(F143*G143+J143,0)</f>
        <v/>
      </c>
    </row>
    <row r="144">
      <c r="J144">
        <f>ROUNDUP(I144*(H144*F144)*SQRT(G144),0)</f>
        <v/>
      </c>
      <c r="K144">
        <f>ROUNDUP(F144*G144+J144,0)</f>
        <v/>
      </c>
    </row>
    <row r="145">
      <c r="J145">
        <f>ROUNDUP(I145*(H145*F145)*SQRT(G145),0)</f>
        <v/>
      </c>
      <c r="K145">
        <f>ROUNDUP(F145*G145+J145,0)</f>
        <v/>
      </c>
    </row>
    <row r="146">
      <c r="J146">
        <f>ROUNDUP(I146*(H146*F146)*SQRT(G146),0)</f>
        <v/>
      </c>
      <c r="K146">
        <f>ROUNDUP(F146*G146+J146,0)</f>
        <v/>
      </c>
    </row>
    <row r="147">
      <c r="J147">
        <f>ROUNDUP(I147*(H147*F147)*SQRT(G147),0)</f>
        <v/>
      </c>
      <c r="K147">
        <f>ROUNDUP(F147*G147+J147,0)</f>
        <v/>
      </c>
    </row>
    <row r="148">
      <c r="J148">
        <f>ROUNDUP(I148*(H148*F148)*SQRT(G148),0)</f>
        <v/>
      </c>
      <c r="K148">
        <f>ROUNDUP(F148*G148+J148,0)</f>
        <v/>
      </c>
    </row>
    <row r="149">
      <c r="J149">
        <f>ROUNDUP(I149*(H149*F149)*SQRT(G149),0)</f>
        <v/>
      </c>
      <c r="K149">
        <f>ROUNDUP(F149*G149+J149,0)</f>
        <v/>
      </c>
    </row>
    <row r="150">
      <c r="J150">
        <f>ROUNDUP(I150*(H150*F150)*SQRT(G150),0)</f>
        <v/>
      </c>
      <c r="K150">
        <f>ROUNDUP(F150*G150+J150,0)</f>
        <v/>
      </c>
    </row>
    <row r="151">
      <c r="J151">
        <f>ROUNDUP(I151*(H151*F151)*SQRT(G151),0)</f>
        <v/>
      </c>
      <c r="K151">
        <f>ROUNDUP(F151*G151+J151,0)</f>
        <v/>
      </c>
    </row>
    <row r="152">
      <c r="J152">
        <f>ROUNDUP(I152*(H152*F152)*SQRT(G152),0)</f>
        <v/>
      </c>
      <c r="K152">
        <f>ROUNDUP(F152*G152+J152,0)</f>
        <v/>
      </c>
    </row>
    <row r="153">
      <c r="J153">
        <f>ROUNDUP(I153*(H153*F153)*SQRT(G153),0)</f>
        <v/>
      </c>
      <c r="K153">
        <f>ROUNDUP(F153*G153+J153,0)</f>
        <v/>
      </c>
    </row>
    <row r="154">
      <c r="J154">
        <f>ROUNDUP(I154*(H154*F154)*SQRT(G154),0)</f>
        <v/>
      </c>
      <c r="K154">
        <f>ROUNDUP(F154*G154+J154,0)</f>
        <v/>
      </c>
    </row>
    <row r="155">
      <c r="J155">
        <f>ROUNDUP(I155*(H155*F155)*SQRT(G155),0)</f>
        <v/>
      </c>
      <c r="K155">
        <f>ROUNDUP(F155*G155+J155,0)</f>
        <v/>
      </c>
    </row>
    <row r="156">
      <c r="J156">
        <f>ROUNDUP(I156*(H156*F156)*SQRT(G156),0)</f>
        <v/>
      </c>
      <c r="K156">
        <f>ROUNDUP(F156*G156+J156,0)</f>
        <v/>
      </c>
    </row>
    <row r="157">
      <c r="J157">
        <f>ROUNDUP(I157*(H157*F157)*SQRT(G157),0)</f>
        <v/>
      </c>
      <c r="K157">
        <f>ROUNDUP(F157*G157+J157,0)</f>
        <v/>
      </c>
    </row>
    <row r="158">
      <c r="J158">
        <f>ROUNDUP(I158*(H158*F158)*SQRT(G158),0)</f>
        <v/>
      </c>
      <c r="K158">
        <f>ROUNDUP(F158*G158+J158,0)</f>
        <v/>
      </c>
    </row>
    <row r="159">
      <c r="J159">
        <f>ROUNDUP(I159*(H159*F159)*SQRT(G159),0)</f>
        <v/>
      </c>
      <c r="K159">
        <f>ROUNDUP(F159*G159+J159,0)</f>
        <v/>
      </c>
    </row>
    <row r="160">
      <c r="J160">
        <f>ROUNDUP(I160*(H160*F160)*SQRT(G160),0)</f>
        <v/>
      </c>
      <c r="K160">
        <f>ROUNDUP(F160*G160+J160,0)</f>
        <v/>
      </c>
    </row>
    <row r="161">
      <c r="J161">
        <f>ROUNDUP(I161*(H161*F161)*SQRT(G161),0)</f>
        <v/>
      </c>
      <c r="K161">
        <f>ROUNDUP(F161*G161+J161,0)</f>
        <v/>
      </c>
    </row>
    <row r="162">
      <c r="J162">
        <f>ROUNDUP(I162*(H162*F162)*SQRT(G162),0)</f>
        <v/>
      </c>
      <c r="K162">
        <f>ROUNDUP(F162*G162+J162,0)</f>
        <v/>
      </c>
    </row>
    <row r="163">
      <c r="J163">
        <f>ROUNDUP(I163*(H163*F163)*SQRT(G163),0)</f>
        <v/>
      </c>
      <c r="K163">
        <f>ROUNDUP(F163*G163+J163,0)</f>
        <v/>
      </c>
    </row>
    <row r="164">
      <c r="J164">
        <f>ROUNDUP(I164*(H164*F164)*SQRT(G164),0)</f>
        <v/>
      </c>
      <c r="K164">
        <f>ROUNDUP(F164*G164+J164,0)</f>
        <v/>
      </c>
    </row>
    <row r="165">
      <c r="J165">
        <f>ROUNDUP(I165*(H165*F165)*SQRT(G165),0)</f>
        <v/>
      </c>
      <c r="K165">
        <f>ROUNDUP(F165*G165+J165,0)</f>
        <v/>
      </c>
    </row>
    <row r="166">
      <c r="J166">
        <f>ROUNDUP(I166*(H166*F166)*SQRT(G166),0)</f>
        <v/>
      </c>
      <c r="K166">
        <f>ROUNDUP(F166*G166+J166,0)</f>
        <v/>
      </c>
    </row>
    <row r="167">
      <c r="J167">
        <f>ROUNDUP(I167*(H167*F167)*SQRT(G167),0)</f>
        <v/>
      </c>
      <c r="K167">
        <f>ROUNDUP(F167*G167+J167,0)</f>
        <v/>
      </c>
    </row>
    <row r="168">
      <c r="J168">
        <f>ROUNDUP(I168*(H168*F168)*SQRT(G168),0)</f>
        <v/>
      </c>
      <c r="K168">
        <f>ROUNDUP(F168*G168+J168,0)</f>
        <v/>
      </c>
    </row>
    <row r="169">
      <c r="J169">
        <f>ROUNDUP(I169*(H169*F169)*SQRT(G169),0)</f>
        <v/>
      </c>
      <c r="K169">
        <f>ROUNDUP(F169*G169+J169,0)</f>
        <v/>
      </c>
    </row>
    <row r="170">
      <c r="J170">
        <f>ROUNDUP(I170*(H170*F170)*SQRT(G170),0)</f>
        <v/>
      </c>
      <c r="K170">
        <f>ROUNDUP(F170*G170+J170,0)</f>
        <v/>
      </c>
    </row>
    <row r="171">
      <c r="J171">
        <f>ROUNDUP(I171*(H171*F171)*SQRT(G171),0)</f>
        <v/>
      </c>
      <c r="K171">
        <f>ROUNDUP(F171*G171+J171,0)</f>
        <v/>
      </c>
    </row>
    <row r="172">
      <c r="J172">
        <f>ROUNDUP(I172*(H172*F172)*SQRT(G172),0)</f>
        <v/>
      </c>
      <c r="K172">
        <f>ROUNDUP(F172*G172+J172,0)</f>
        <v/>
      </c>
    </row>
    <row r="173">
      <c r="J173">
        <f>ROUNDUP(I173*(H173*F173)*SQRT(G173),0)</f>
        <v/>
      </c>
      <c r="K173">
        <f>ROUNDUP(F173*G173+J173,0)</f>
        <v/>
      </c>
    </row>
    <row r="174">
      <c r="J174">
        <f>ROUNDUP(I174*(H174*F174)*SQRT(G174),0)</f>
        <v/>
      </c>
      <c r="K174">
        <f>ROUNDUP(F174*G174+J174,0)</f>
        <v/>
      </c>
    </row>
    <row r="175">
      <c r="J175">
        <f>ROUNDUP(I175*(H175*F175)*SQRT(G175),0)</f>
        <v/>
      </c>
      <c r="K175">
        <f>ROUNDUP(F175*G175+J175,0)</f>
        <v/>
      </c>
    </row>
    <row r="176">
      <c r="J176">
        <f>ROUNDUP(I176*(H176*F176)*SQRT(G176),0)</f>
        <v/>
      </c>
      <c r="K176">
        <f>ROUNDUP(F176*G176+J176,0)</f>
        <v/>
      </c>
    </row>
    <row r="177">
      <c r="J177">
        <f>ROUNDUP(I177*(H177*F177)*SQRT(G177),0)</f>
        <v/>
      </c>
      <c r="K177">
        <f>ROUNDUP(F177*G177+J177,0)</f>
        <v/>
      </c>
    </row>
    <row r="178">
      <c r="J178">
        <f>ROUNDUP(I178*(H178*F178)*SQRT(G178),0)</f>
        <v/>
      </c>
      <c r="K178">
        <f>ROUNDUP(F178*G178+J178,0)</f>
        <v/>
      </c>
    </row>
    <row r="179">
      <c r="J179">
        <f>ROUNDUP(I179*(H179*F179)*SQRT(G179),0)</f>
        <v/>
      </c>
      <c r="K179">
        <f>ROUNDUP(F179*G179+J179,0)</f>
        <v/>
      </c>
    </row>
    <row r="180">
      <c r="J180">
        <f>ROUNDUP(I180*(H180*F180)*SQRT(G180),0)</f>
        <v/>
      </c>
      <c r="K180">
        <f>ROUNDUP(F180*G180+J180,0)</f>
        <v/>
      </c>
    </row>
    <row r="181">
      <c r="J181">
        <f>ROUNDUP(I181*(H181*F181)*SQRT(G181),0)</f>
        <v/>
      </c>
      <c r="K181">
        <f>ROUNDUP(F181*G181+J181,0)</f>
        <v/>
      </c>
    </row>
    <row r="182">
      <c r="J182">
        <f>ROUNDUP(I182*(H182*F182)*SQRT(G182),0)</f>
        <v/>
      </c>
      <c r="K182">
        <f>ROUNDUP(F182*G182+J182,0)</f>
        <v/>
      </c>
    </row>
    <row r="183">
      <c r="J183">
        <f>ROUNDUP(I183*(H183*F183)*SQRT(G183),0)</f>
        <v/>
      </c>
      <c r="K183">
        <f>ROUNDUP(F183*G183+J183,0)</f>
        <v/>
      </c>
    </row>
    <row r="184">
      <c r="J184">
        <f>ROUNDUP(I184*(H184*F184)*SQRT(G184),0)</f>
        <v/>
      </c>
      <c r="K184">
        <f>ROUNDUP(F184*G184+J184,0)</f>
        <v/>
      </c>
    </row>
    <row r="185">
      <c r="J185">
        <f>ROUNDUP(I185*(H185*F185)*SQRT(G185),0)</f>
        <v/>
      </c>
      <c r="K185">
        <f>ROUNDUP(F185*G185+J185,0)</f>
        <v/>
      </c>
    </row>
    <row r="186">
      <c r="J186">
        <f>ROUNDUP(I186*(H186*F186)*SQRT(G186),0)</f>
        <v/>
      </c>
      <c r="K186">
        <f>ROUNDUP(F186*G186+J186,0)</f>
        <v/>
      </c>
    </row>
    <row r="187">
      <c r="J187">
        <f>ROUNDUP(I187*(H187*F187)*SQRT(G187),0)</f>
        <v/>
      </c>
      <c r="K187">
        <f>ROUNDUP(F187*G187+J187,0)</f>
        <v/>
      </c>
    </row>
    <row r="188">
      <c r="J188">
        <f>ROUNDUP(I188*(H188*F188)*SQRT(G188),0)</f>
        <v/>
      </c>
      <c r="K188">
        <f>ROUNDUP(F188*G188+J188,0)</f>
        <v/>
      </c>
    </row>
    <row r="189">
      <c r="J189">
        <f>ROUNDUP(I189*(H189*F189)*SQRT(G189),0)</f>
        <v/>
      </c>
      <c r="K189">
        <f>ROUNDUP(F189*G189+J189,0)</f>
        <v/>
      </c>
    </row>
    <row r="190">
      <c r="J190">
        <f>ROUNDUP(I190*(H190*F190)*SQRT(G190),0)</f>
        <v/>
      </c>
      <c r="K190">
        <f>ROUNDUP(F190*G190+J190,0)</f>
        <v/>
      </c>
    </row>
    <row r="191">
      <c r="J191">
        <f>ROUNDUP(I191*(H191*F191)*SQRT(G191),0)</f>
        <v/>
      </c>
      <c r="K191">
        <f>ROUNDUP(F191*G191+J191,0)</f>
        <v/>
      </c>
    </row>
    <row r="192">
      <c r="J192">
        <f>ROUNDUP(I192*(H192*F192)*SQRT(G192),0)</f>
        <v/>
      </c>
      <c r="K192">
        <f>ROUNDUP(F192*G192+J192,0)</f>
        <v/>
      </c>
    </row>
    <row r="193">
      <c r="J193">
        <f>ROUNDUP(I193*(H193*F193)*SQRT(G193),0)</f>
        <v/>
      </c>
      <c r="K193">
        <f>ROUNDUP(F193*G193+J193,0)</f>
        <v/>
      </c>
    </row>
    <row r="194">
      <c r="J194">
        <f>ROUNDUP(I194*(H194*F194)*SQRT(G194),0)</f>
        <v/>
      </c>
      <c r="K194">
        <f>ROUNDUP(F194*G194+J194,0)</f>
        <v/>
      </c>
    </row>
    <row r="195">
      <c r="J195">
        <f>ROUNDUP(I195*(H195*F195)*SQRT(G195),0)</f>
        <v/>
      </c>
      <c r="K195">
        <f>ROUNDUP(F195*G195+J195,0)</f>
        <v/>
      </c>
    </row>
    <row r="196">
      <c r="J196">
        <f>ROUNDUP(I196*(H196*F196)*SQRT(G196),0)</f>
        <v/>
      </c>
      <c r="K196">
        <f>ROUNDUP(F196*G196+J196,0)</f>
        <v/>
      </c>
    </row>
    <row r="197">
      <c r="J197">
        <f>ROUNDUP(I197*(H197*F197)*SQRT(G197),0)</f>
        <v/>
      </c>
      <c r="K197">
        <f>ROUNDUP(F197*G197+J197,0)</f>
        <v/>
      </c>
    </row>
    <row r="198">
      <c r="J198">
        <f>ROUNDUP(I198*(H198*F198)*SQRT(G198),0)</f>
        <v/>
      </c>
      <c r="K198">
        <f>ROUNDUP(F198*G198+J198,0)</f>
        <v/>
      </c>
    </row>
    <row r="199">
      <c r="J199">
        <f>ROUNDUP(I199*(H199*F199)*SQRT(G199),0)</f>
        <v/>
      </c>
      <c r="K199">
        <f>ROUNDUP(F199*G199+J199,0)</f>
        <v/>
      </c>
    </row>
    <row r="200">
      <c r="J200">
        <f>ROUNDUP(I200*(H200*F200)*SQRT(G200),0)</f>
        <v/>
      </c>
      <c r="K200">
        <f>ROUNDUP(F200*G200+J200,0)</f>
        <v/>
      </c>
    </row>
    <row r="201">
      <c r="J201">
        <f>ROUNDUP(I201*(H201*F201)*SQRT(G201),0)</f>
        <v/>
      </c>
      <c r="K201">
        <f>ROUNDUP(F201*G201+J201,0)</f>
        <v/>
      </c>
    </row>
    <row r="202">
      <c r="J202">
        <f>ROUNDUP(I202*(H202*F202)*SQRT(G202),0)</f>
        <v/>
      </c>
      <c r="K202">
        <f>ROUNDUP(F202*G202+J202,0)</f>
        <v/>
      </c>
    </row>
    <row r="203">
      <c r="J203">
        <f>ROUNDUP(I203*(H203*F203)*SQRT(G203),0)</f>
        <v/>
      </c>
      <c r="K203">
        <f>ROUNDUP(F203*G203+J203,0)</f>
        <v/>
      </c>
    </row>
    <row r="204">
      <c r="J204">
        <f>ROUNDUP(I204*(H204*F204)*SQRT(G204),0)</f>
        <v/>
      </c>
      <c r="K204">
        <f>ROUNDUP(F204*G204+J204,0)</f>
        <v/>
      </c>
    </row>
    <row r="205">
      <c r="J205">
        <f>ROUNDUP(I205*(H205*F205)*SQRT(G205),0)</f>
        <v/>
      </c>
      <c r="K205">
        <f>ROUNDUP(F205*G205+J205,0)</f>
        <v/>
      </c>
    </row>
    <row r="206">
      <c r="J206">
        <f>ROUNDUP(I206*(H206*F206)*SQRT(G206),0)</f>
        <v/>
      </c>
      <c r="K206">
        <f>ROUNDUP(F206*G206+J206,0)</f>
        <v/>
      </c>
    </row>
    <row r="207">
      <c r="J207">
        <f>ROUNDUP(I207*(H207*F207)*SQRT(G207),0)</f>
        <v/>
      </c>
      <c r="K207">
        <f>ROUNDUP(F207*G207+J207,0)</f>
        <v/>
      </c>
    </row>
    <row r="208">
      <c r="J208">
        <f>ROUNDUP(I208*(H208*F208)*SQRT(G208),0)</f>
        <v/>
      </c>
      <c r="K208">
        <f>ROUNDUP(F208*G208+J208,0)</f>
        <v/>
      </c>
    </row>
    <row r="209">
      <c r="J209">
        <f>ROUNDUP(I209*(H209*F209)*SQRT(G209),0)</f>
        <v/>
      </c>
      <c r="K209">
        <f>ROUNDUP(F209*G209+J209,0)</f>
        <v/>
      </c>
    </row>
    <row r="210">
      <c r="J210">
        <f>ROUNDUP(I210*(H210*F210)*SQRT(G210),0)</f>
        <v/>
      </c>
      <c r="K210">
        <f>ROUNDUP(F210*G210+J210,0)</f>
        <v/>
      </c>
    </row>
    <row r="211">
      <c r="J211">
        <f>ROUNDUP(I211*(H211*F211)*SQRT(G211),0)</f>
        <v/>
      </c>
      <c r="K211">
        <f>ROUNDUP(F211*G211+J211,0)</f>
        <v/>
      </c>
    </row>
    <row r="212">
      <c r="J212">
        <f>ROUNDUP(I212*(H212*F212)*SQRT(G212),0)</f>
        <v/>
      </c>
      <c r="K212">
        <f>ROUNDUP(F212*G212+J212,0)</f>
        <v/>
      </c>
    </row>
    <row r="213">
      <c r="J213">
        <f>ROUNDUP(I213*(H213*F213)*SQRT(G213),0)</f>
        <v/>
      </c>
      <c r="K213">
        <f>ROUNDUP(F213*G213+J213,0)</f>
        <v/>
      </c>
    </row>
    <row r="214">
      <c r="J214">
        <f>ROUNDUP(I214*(H214*F214)*SQRT(G214),0)</f>
        <v/>
      </c>
      <c r="K214">
        <f>ROUNDUP(F214*G214+J214,0)</f>
        <v/>
      </c>
    </row>
    <row r="215">
      <c r="J215">
        <f>ROUNDUP(I215*(H215*F215)*SQRT(G215),0)</f>
        <v/>
      </c>
      <c r="K215">
        <f>ROUNDUP(F215*G215+J215,0)</f>
        <v/>
      </c>
    </row>
    <row r="216">
      <c r="J216">
        <f>ROUNDUP(I216*(H216*F216)*SQRT(G216),0)</f>
        <v/>
      </c>
      <c r="K216">
        <f>ROUNDUP(F216*G216+J216,0)</f>
        <v/>
      </c>
    </row>
    <row r="217">
      <c r="J217">
        <f>ROUNDUP(I217*(H217*F217)*SQRT(G217),0)</f>
        <v/>
      </c>
      <c r="K217">
        <f>ROUNDUP(F217*G217+J217,0)</f>
        <v/>
      </c>
    </row>
    <row r="218">
      <c r="J218">
        <f>ROUNDUP(I218*(H218*F218)*SQRT(G218),0)</f>
        <v/>
      </c>
      <c r="K218">
        <f>ROUNDUP(F218*G218+J218,0)</f>
        <v/>
      </c>
    </row>
    <row r="219">
      <c r="J219">
        <f>ROUNDUP(I219*(H219*F219)*SQRT(G219),0)</f>
        <v/>
      </c>
      <c r="K219">
        <f>ROUNDUP(F219*G219+J219,0)</f>
        <v/>
      </c>
    </row>
    <row r="220">
      <c r="J220">
        <f>ROUNDUP(I220*(H220*F220)*SQRT(G220),0)</f>
        <v/>
      </c>
      <c r="K220">
        <f>ROUNDUP(F220*G220+J220,0)</f>
        <v/>
      </c>
    </row>
    <row r="221">
      <c r="J221">
        <f>ROUNDUP(I221*(H221*F221)*SQRT(G221),0)</f>
        <v/>
      </c>
      <c r="K221">
        <f>ROUNDUP(F221*G221+J221,0)</f>
        <v/>
      </c>
    </row>
    <row r="222">
      <c r="J222">
        <f>ROUNDUP(I222*(H222*F222)*SQRT(G222),0)</f>
        <v/>
      </c>
      <c r="K222">
        <f>ROUNDUP(F222*G222+J222,0)</f>
        <v/>
      </c>
    </row>
    <row r="223">
      <c r="J223">
        <f>ROUNDUP(I223*(H223*F223)*SQRT(G223),0)</f>
        <v/>
      </c>
      <c r="K223">
        <f>ROUNDUP(F223*G223+J223,0)</f>
        <v/>
      </c>
    </row>
    <row r="224">
      <c r="J224">
        <f>ROUNDUP(I224*(H224*F224)*SQRT(G224),0)</f>
        <v/>
      </c>
      <c r="K224">
        <f>ROUNDUP(F224*G224+J224,0)</f>
        <v/>
      </c>
    </row>
    <row r="225">
      <c r="J225">
        <f>ROUNDUP(I225*(H225*F225)*SQRT(G225),0)</f>
        <v/>
      </c>
      <c r="K225">
        <f>ROUNDUP(F225*G225+J225,0)</f>
        <v/>
      </c>
    </row>
    <row r="226">
      <c r="J226">
        <f>ROUNDUP(I226*(H226*F226)*SQRT(G226),0)</f>
        <v/>
      </c>
      <c r="K226">
        <f>ROUNDUP(F226*G226+J226,0)</f>
        <v/>
      </c>
    </row>
    <row r="227">
      <c r="J227">
        <f>ROUNDUP(I227*(H227*F227)*SQRT(G227),0)</f>
        <v/>
      </c>
      <c r="K227">
        <f>ROUNDUP(F227*G227+J227,0)</f>
        <v/>
      </c>
    </row>
    <row r="228">
      <c r="J228">
        <f>ROUNDUP(I228*(H228*F228)*SQRT(G228),0)</f>
        <v/>
      </c>
      <c r="K228">
        <f>ROUNDUP(F228*G228+J228,0)</f>
        <v/>
      </c>
    </row>
    <row r="229">
      <c r="J229">
        <f>ROUNDUP(I229*(H229*F229)*SQRT(G229),0)</f>
        <v/>
      </c>
      <c r="K229">
        <f>ROUNDUP(F229*G229+J229,0)</f>
        <v/>
      </c>
    </row>
    <row r="230">
      <c r="J230">
        <f>ROUNDUP(I230*(H230*F230)*SQRT(G230),0)</f>
        <v/>
      </c>
      <c r="K230">
        <f>ROUNDUP(F230*G230+J230,0)</f>
        <v/>
      </c>
    </row>
    <row r="231">
      <c r="J231">
        <f>ROUNDUP(I231*(H231*F231)*SQRT(G231),0)</f>
        <v/>
      </c>
      <c r="K231">
        <f>ROUNDUP(F231*G231+J231,0)</f>
        <v/>
      </c>
    </row>
    <row r="232">
      <c r="J232">
        <f>ROUNDUP(I232*(H232*F232)*SQRT(G232),0)</f>
        <v/>
      </c>
      <c r="K232">
        <f>ROUNDUP(F232*G232+J232,0)</f>
        <v/>
      </c>
    </row>
    <row r="233">
      <c r="J233">
        <f>ROUNDUP(I233*(H233*F233)*SQRT(G233),0)</f>
        <v/>
      </c>
      <c r="K233">
        <f>ROUNDUP(F233*G233+J233,0)</f>
        <v/>
      </c>
    </row>
    <row r="234">
      <c r="J234">
        <f>ROUNDUP(I234*(H234*F234)*SQRT(G234),0)</f>
        <v/>
      </c>
      <c r="K234">
        <f>ROUNDUP(F234*G234+J234,0)</f>
        <v/>
      </c>
    </row>
    <row r="235">
      <c r="J235">
        <f>ROUNDUP(I235*(H235*F235)*SQRT(G235),0)</f>
        <v/>
      </c>
      <c r="K235">
        <f>ROUNDUP(F235*G235+J235,0)</f>
        <v/>
      </c>
    </row>
    <row r="236">
      <c r="J236">
        <f>ROUNDUP(I236*(H236*F236)*SQRT(G236),0)</f>
        <v/>
      </c>
      <c r="K236">
        <f>ROUNDUP(F236*G236+J236,0)</f>
        <v/>
      </c>
    </row>
    <row r="237">
      <c r="J237">
        <f>ROUNDUP(I237*(H237*F237)*SQRT(G237),0)</f>
        <v/>
      </c>
      <c r="K237">
        <f>ROUNDUP(F237*G237+J237,0)</f>
        <v/>
      </c>
    </row>
    <row r="238">
      <c r="J238">
        <f>ROUNDUP(I238*(H238*F238)*SQRT(G238),0)</f>
        <v/>
      </c>
      <c r="K238">
        <f>ROUNDUP(F238*G238+J238,0)</f>
        <v/>
      </c>
    </row>
    <row r="239">
      <c r="J239">
        <f>ROUNDUP(I239*(H239*F239)*SQRT(G239),0)</f>
        <v/>
      </c>
      <c r="K239">
        <f>ROUNDUP(F239*G239+J239,0)</f>
        <v/>
      </c>
    </row>
    <row r="240">
      <c r="J240">
        <f>ROUNDUP(I240*(H240*F240)*SQRT(G240),0)</f>
        <v/>
      </c>
      <c r="K240">
        <f>ROUNDUP(F240*G240+J240,0)</f>
        <v/>
      </c>
    </row>
    <row r="241">
      <c r="J241">
        <f>ROUNDUP(I241*(H241*F241)*SQRT(G241),0)</f>
        <v/>
      </c>
      <c r="K241">
        <f>ROUNDUP(F241*G241+J241,0)</f>
        <v/>
      </c>
    </row>
    <row r="242">
      <c r="J242">
        <f>ROUNDUP(I242*(H242*F242)*SQRT(G242),0)</f>
        <v/>
      </c>
      <c r="K242">
        <f>ROUNDUP(F242*G242+J242,0)</f>
        <v/>
      </c>
    </row>
    <row r="243">
      <c r="J243">
        <f>ROUNDUP(I243*(H243*F243)*SQRT(G243),0)</f>
        <v/>
      </c>
      <c r="K243">
        <f>ROUNDUP(F243*G243+J243,0)</f>
        <v/>
      </c>
    </row>
    <row r="244">
      <c r="J244">
        <f>ROUNDUP(I244*(H244*F244)*SQRT(G244),0)</f>
        <v/>
      </c>
      <c r="K244">
        <f>ROUNDUP(F244*G244+J244,0)</f>
        <v/>
      </c>
    </row>
    <row r="245">
      <c r="J245">
        <f>ROUNDUP(I245*(H245*F245)*SQRT(G245),0)</f>
        <v/>
      </c>
      <c r="K245">
        <f>ROUNDUP(F245*G245+J245,0)</f>
        <v/>
      </c>
    </row>
    <row r="246">
      <c r="J246">
        <f>ROUNDUP(I246*(H246*F246)*SQRT(G246),0)</f>
        <v/>
      </c>
      <c r="K246">
        <f>ROUNDUP(F246*G246+J246,0)</f>
        <v/>
      </c>
    </row>
    <row r="247">
      <c r="J247">
        <f>ROUNDUP(I247*(H247*F247)*SQRT(G247),0)</f>
        <v/>
      </c>
      <c r="K247">
        <f>ROUNDUP(F247*G247+J247,0)</f>
        <v/>
      </c>
    </row>
    <row r="248">
      <c r="J248">
        <f>ROUNDUP(I248*(H248*F248)*SQRT(G248),0)</f>
        <v/>
      </c>
      <c r="K248">
        <f>ROUNDUP(F248*G248+J248,0)</f>
        <v/>
      </c>
    </row>
    <row r="249">
      <c r="J249">
        <f>ROUNDUP(I249*(H249*F249)*SQRT(G249),0)</f>
        <v/>
      </c>
      <c r="K249">
        <f>ROUNDUP(F249*G249+J249,0)</f>
        <v/>
      </c>
    </row>
    <row r="250">
      <c r="J250">
        <f>ROUNDUP(I250*(H250*F250)*SQRT(G250),0)</f>
        <v/>
      </c>
      <c r="K250">
        <f>ROUNDUP(F250*G250+J250,0)</f>
        <v/>
      </c>
    </row>
    <row r="251">
      <c r="J251">
        <f>ROUNDUP(I251*(H251*F251)*SQRT(G251),0)</f>
        <v/>
      </c>
      <c r="K251">
        <f>ROUNDUP(F251*G251+J251,0)</f>
        <v/>
      </c>
    </row>
    <row r="252">
      <c r="J252">
        <f>ROUNDUP(I252*(H252*F252)*SQRT(G252),0)</f>
        <v/>
      </c>
      <c r="K252">
        <f>ROUNDUP(F252*G252+J252,0)</f>
        <v/>
      </c>
    </row>
    <row r="253">
      <c r="J253">
        <f>ROUNDUP(I253*(H253*F253)*SQRT(G253),0)</f>
        <v/>
      </c>
      <c r="K253">
        <f>ROUNDUP(F253*G253+J253,0)</f>
        <v/>
      </c>
    </row>
    <row r="254">
      <c r="J254">
        <f>ROUNDUP(I254*(H254*F254)*SQRT(G254),0)</f>
        <v/>
      </c>
      <c r="K254">
        <f>ROUNDUP(F254*G254+J254,0)</f>
        <v/>
      </c>
    </row>
    <row r="255">
      <c r="J255">
        <f>ROUNDUP(I255*(H255*F255)*SQRT(G255),0)</f>
        <v/>
      </c>
      <c r="K255">
        <f>ROUNDUP(F255*G255+J255,0)</f>
        <v/>
      </c>
    </row>
    <row r="256">
      <c r="J256">
        <f>ROUNDUP(I256*(H256*F256)*SQRT(G256),0)</f>
        <v/>
      </c>
      <c r="K256">
        <f>ROUNDUP(F256*G256+J256,0)</f>
        <v/>
      </c>
    </row>
    <row r="257">
      <c r="J257">
        <f>ROUNDUP(I257*(H257*F257)*SQRT(G257),0)</f>
        <v/>
      </c>
      <c r="K257">
        <f>ROUNDUP(F257*G257+J257,0)</f>
        <v/>
      </c>
    </row>
    <row r="258">
      <c r="J258">
        <f>ROUNDUP(I258*(H258*F258)*SQRT(G258),0)</f>
        <v/>
      </c>
      <c r="K258">
        <f>ROUNDUP(F258*G258+J258,0)</f>
        <v/>
      </c>
    </row>
    <row r="259">
      <c r="J259">
        <f>ROUNDUP(I259*(H259*F259)*SQRT(G259),0)</f>
        <v/>
      </c>
      <c r="K259">
        <f>ROUNDUP(F259*G259+J259,0)</f>
        <v/>
      </c>
    </row>
    <row r="260">
      <c r="J260">
        <f>ROUNDUP(I260*(H260*F260)*SQRT(G260),0)</f>
        <v/>
      </c>
      <c r="K260">
        <f>ROUNDUP(F260*G260+J260,0)</f>
        <v/>
      </c>
    </row>
    <row r="261">
      <c r="J261">
        <f>ROUNDUP(I261*(H261*F261)*SQRT(G261),0)</f>
        <v/>
      </c>
      <c r="K261">
        <f>ROUNDUP(F261*G261+J261,0)</f>
        <v/>
      </c>
    </row>
    <row r="262">
      <c r="J262">
        <f>ROUNDUP(I262*(H262*F262)*SQRT(G262),0)</f>
        <v/>
      </c>
      <c r="K262">
        <f>ROUNDUP(F262*G262+J262,0)</f>
        <v/>
      </c>
    </row>
    <row r="263">
      <c r="J263">
        <f>ROUNDUP(I263*(H263*F263)*SQRT(G263),0)</f>
        <v/>
      </c>
      <c r="K263">
        <f>ROUNDUP(F263*G263+J263,0)</f>
        <v/>
      </c>
    </row>
    <row r="264">
      <c r="J264">
        <f>ROUNDUP(I264*(H264*F264)*SQRT(G264),0)</f>
        <v/>
      </c>
      <c r="K264">
        <f>ROUNDUP(F264*G264+J264,0)</f>
        <v/>
      </c>
    </row>
    <row r="265">
      <c r="J265">
        <f>ROUNDUP(I265*(H265*F265)*SQRT(G265),0)</f>
        <v/>
      </c>
      <c r="K265">
        <f>ROUNDUP(F265*G265+J265,0)</f>
        <v/>
      </c>
    </row>
    <row r="266">
      <c r="J266">
        <f>ROUNDUP(I266*(H266*F266)*SQRT(G266),0)</f>
        <v/>
      </c>
      <c r="K266">
        <f>ROUNDUP(F266*G266+J266,0)</f>
        <v/>
      </c>
    </row>
    <row r="267">
      <c r="J267">
        <f>ROUNDUP(I267*(H267*F267)*SQRT(G267),0)</f>
        <v/>
      </c>
      <c r="K267">
        <f>ROUNDUP(F267*G267+J267,0)</f>
        <v/>
      </c>
    </row>
    <row r="268">
      <c r="J268">
        <f>ROUNDUP(I268*(H268*F268)*SQRT(G268),0)</f>
        <v/>
      </c>
      <c r="K268">
        <f>ROUNDUP(F268*G268+J268,0)</f>
        <v/>
      </c>
    </row>
    <row r="269">
      <c r="J269">
        <f>ROUNDUP(I269*(H269*F269)*SQRT(G269),0)</f>
        <v/>
      </c>
      <c r="K269">
        <f>ROUNDUP(F269*G269+J269,0)</f>
        <v/>
      </c>
    </row>
    <row r="270">
      <c r="J270">
        <f>ROUNDUP(I270*(H270*F270)*SQRT(G270),0)</f>
        <v/>
      </c>
      <c r="K270">
        <f>ROUNDUP(F270*G270+J270,0)</f>
        <v/>
      </c>
    </row>
    <row r="271">
      <c r="J271">
        <f>ROUNDUP(I271*(H271*F271)*SQRT(G271),0)</f>
        <v/>
      </c>
      <c r="K271">
        <f>ROUNDUP(F271*G271+J271,0)</f>
        <v/>
      </c>
    </row>
    <row r="272">
      <c r="J272">
        <f>ROUNDUP(I272*(H272*F272)*SQRT(G272),0)</f>
        <v/>
      </c>
      <c r="K272">
        <f>ROUNDUP(F272*G272+J272,0)</f>
        <v/>
      </c>
    </row>
    <row r="273">
      <c r="J273">
        <f>ROUNDUP(I273*(H273*F273)*SQRT(G273),0)</f>
        <v/>
      </c>
      <c r="K273">
        <f>ROUNDUP(F273*G273+J273,0)</f>
        <v/>
      </c>
    </row>
    <row r="274">
      <c r="J274">
        <f>ROUNDUP(I274*(H274*F274)*SQRT(G274),0)</f>
        <v/>
      </c>
      <c r="K274">
        <f>ROUNDUP(F274*G274+J274,0)</f>
        <v/>
      </c>
    </row>
    <row r="275">
      <c r="J275">
        <f>ROUNDUP(I275*(H275*F275)*SQRT(G275),0)</f>
        <v/>
      </c>
      <c r="K275">
        <f>ROUNDUP(F275*G275+J275,0)</f>
        <v/>
      </c>
    </row>
    <row r="276">
      <c r="J276">
        <f>ROUNDUP(I276*(H276*F276)*SQRT(G276),0)</f>
        <v/>
      </c>
      <c r="K276">
        <f>ROUNDUP(F276*G276+J276,0)</f>
        <v/>
      </c>
    </row>
    <row r="277">
      <c r="J277">
        <f>ROUNDUP(I277*(H277*F277)*SQRT(G277),0)</f>
        <v/>
      </c>
      <c r="K277">
        <f>ROUNDUP(F277*G277+J277,0)</f>
        <v/>
      </c>
    </row>
    <row r="278">
      <c r="J278">
        <f>ROUNDUP(I278*(H278*F278)*SQRT(G278),0)</f>
        <v/>
      </c>
      <c r="K278">
        <f>ROUNDUP(F278*G278+J278,0)</f>
        <v/>
      </c>
    </row>
    <row r="279">
      <c r="J279">
        <f>ROUNDUP(I279*(H279*F279)*SQRT(G279),0)</f>
        <v/>
      </c>
      <c r="K279">
        <f>ROUNDUP(F279*G279+J279,0)</f>
        <v/>
      </c>
    </row>
    <row r="280">
      <c r="J280">
        <f>ROUNDUP(I280*(H280*F280)*SQRT(G280),0)</f>
        <v/>
      </c>
      <c r="K280">
        <f>ROUNDUP(F280*G280+J280,0)</f>
        <v/>
      </c>
    </row>
    <row r="281">
      <c r="J281">
        <f>ROUNDUP(I281*(H281*F281)*SQRT(G281),0)</f>
        <v/>
      </c>
      <c r="K281">
        <f>ROUNDUP(F281*G281+J281,0)</f>
        <v/>
      </c>
    </row>
    <row r="282">
      <c r="J282">
        <f>ROUNDUP(I282*(H282*F282)*SQRT(G282),0)</f>
        <v/>
      </c>
      <c r="K282">
        <f>ROUNDUP(F282*G282+J282,0)</f>
        <v/>
      </c>
    </row>
    <row r="283">
      <c r="J283">
        <f>ROUNDUP(I283*(H283*F283)*SQRT(G283),0)</f>
        <v/>
      </c>
      <c r="K283">
        <f>ROUNDUP(F283*G283+J283,0)</f>
        <v/>
      </c>
    </row>
    <row r="284">
      <c r="J284">
        <f>ROUNDUP(I284*(H284*F284)*SQRT(G284),0)</f>
        <v/>
      </c>
      <c r="K284">
        <f>ROUNDUP(F284*G284+J284,0)</f>
        <v/>
      </c>
    </row>
    <row r="285">
      <c r="J285">
        <f>ROUNDUP(I285*(H285*F285)*SQRT(G285),0)</f>
        <v/>
      </c>
      <c r="K285">
        <f>ROUNDUP(F285*G285+J285,0)</f>
        <v/>
      </c>
    </row>
    <row r="286">
      <c r="J286">
        <f>ROUNDUP(I286*(H286*F286)*SQRT(G286),0)</f>
        <v/>
      </c>
      <c r="K286">
        <f>ROUNDUP(F286*G286+J286,0)</f>
        <v/>
      </c>
    </row>
    <row r="287">
      <c r="J287">
        <f>ROUNDUP(I287*(H287*F287)*SQRT(G287),0)</f>
        <v/>
      </c>
      <c r="K287">
        <f>ROUNDUP(F287*G287+J287,0)</f>
        <v/>
      </c>
    </row>
    <row r="288">
      <c r="J288">
        <f>ROUNDUP(I288*(H288*F288)*SQRT(G288),0)</f>
        <v/>
      </c>
      <c r="K288">
        <f>ROUNDUP(F288*G288+J288,0)</f>
        <v/>
      </c>
    </row>
    <row r="289">
      <c r="J289">
        <f>ROUNDUP(I289*(H289*F289)*SQRT(G289),0)</f>
        <v/>
      </c>
      <c r="K289">
        <f>ROUNDUP(F289*G289+J289,0)</f>
        <v/>
      </c>
    </row>
    <row r="290">
      <c r="J290">
        <f>ROUNDUP(I290*(H290*F290)*SQRT(G290),0)</f>
        <v/>
      </c>
      <c r="K290">
        <f>ROUNDUP(F290*G290+J290,0)</f>
        <v/>
      </c>
    </row>
    <row r="291">
      <c r="J291">
        <f>ROUNDUP(I291*(H291*F291)*SQRT(G291),0)</f>
        <v/>
      </c>
      <c r="K291">
        <f>ROUNDUP(F291*G291+J291,0)</f>
        <v/>
      </c>
    </row>
    <row r="292">
      <c r="J292">
        <f>ROUNDUP(I292*(H292*F292)*SQRT(G292),0)</f>
        <v/>
      </c>
      <c r="K292">
        <f>ROUNDUP(F292*G292+J292,0)</f>
        <v/>
      </c>
    </row>
    <row r="293">
      <c r="J293">
        <f>ROUNDUP(I293*(H293*F293)*SQRT(G293),0)</f>
        <v/>
      </c>
      <c r="K293">
        <f>ROUNDUP(F293*G293+J293,0)</f>
        <v/>
      </c>
    </row>
    <row r="294">
      <c r="J294">
        <f>ROUNDUP(I294*(H294*F294)*SQRT(G294),0)</f>
        <v/>
      </c>
      <c r="K294">
        <f>ROUNDUP(F294*G294+J294,0)</f>
        <v/>
      </c>
    </row>
    <row r="295">
      <c r="J295">
        <f>ROUNDUP(I295*(H295*F295)*SQRT(G295),0)</f>
        <v/>
      </c>
      <c r="K295">
        <f>ROUNDUP(F295*G295+J295,0)</f>
        <v/>
      </c>
    </row>
    <row r="296">
      <c r="J296">
        <f>ROUNDUP(I296*(H296*F296)*SQRT(G296),0)</f>
        <v/>
      </c>
      <c r="K296">
        <f>ROUNDUP(F296*G296+J296,0)</f>
        <v/>
      </c>
    </row>
    <row r="297">
      <c r="J297">
        <f>ROUNDUP(I297*(H297*F297)*SQRT(G297),0)</f>
        <v/>
      </c>
      <c r="K297">
        <f>ROUNDUP(F297*G297+J297,0)</f>
        <v/>
      </c>
    </row>
    <row r="298">
      <c r="J298">
        <f>ROUNDUP(I298*(H298*F298)*SQRT(G298),0)</f>
        <v/>
      </c>
      <c r="K298">
        <f>ROUNDUP(F298*G298+J298,0)</f>
        <v/>
      </c>
    </row>
    <row r="299">
      <c r="J299">
        <f>ROUNDUP(I299*(H299*F299)*SQRT(G299),0)</f>
        <v/>
      </c>
      <c r="K299">
        <f>ROUNDUP(F299*G299+J299,0)</f>
        <v/>
      </c>
    </row>
    <row r="300">
      <c r="J300">
        <f>ROUNDUP(I300*(H300*F300)*SQRT(G300),0)</f>
        <v/>
      </c>
      <c r="K300">
        <f>ROUNDUP(F300*G300+J300,0)</f>
        <v/>
      </c>
    </row>
    <row r="301">
      <c r="J301">
        <f>ROUNDUP(I301*(H301*F301)*SQRT(G301),0)</f>
        <v/>
      </c>
      <c r="K301">
        <f>ROUNDUP(F301*G301+J301,0)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401"/>
  <sheetViews>
    <sheetView workbookViewId="0">
      <selection activeCell="A1" sqref="A1"/>
    </sheetView>
  </sheetViews>
  <sheetFormatPr baseColWidth="8" defaultRowHeight="15"/>
  <cols>
    <col width="12" customWidth="1" min="1" max="1"/>
    <col width="8" customWidth="1" min="2" max="2"/>
    <col width="18" customWidth="1" min="3" max="3"/>
    <col width="10" customWidth="1" min="4" max="4"/>
    <col width="14" customWidth="1" min="5" max="5"/>
    <col width="16" customWidth="1" min="6" max="6"/>
    <col width="28" customWidth="1" min="7" max="7"/>
    <col width="14" customWidth="1" min="8" max="8"/>
    <col width="12" customWidth="1" min="9" max="9"/>
    <col width="8" customWidth="1" min="10" max="10"/>
    <col width="8" customWidth="1" min="11" max="11"/>
    <col width="10" customWidth="1" min="12" max="12"/>
    <col width="12" customWidth="1" min="13" max="13"/>
    <col width="14" customWidth="1" min="14" max="14"/>
    <col width="24" customWidth="1" min="15" max="15"/>
  </cols>
  <sheetData>
    <row r="1">
      <c r="A1" s="3" t="inlineStr">
        <is>
          <t>Date</t>
        </is>
      </c>
      <c r="B1" s="3" t="inlineStr">
        <is>
          <t>Type</t>
        </is>
      </c>
      <c r="C1" s="3" t="inlineStr">
        <is>
          <t>N° bon</t>
        </is>
      </c>
      <c r="D1" s="3" t="inlineStr">
        <is>
          <t>Magasin</t>
        </is>
      </c>
      <c r="E1" s="3" t="inlineStr">
        <is>
          <t>Emplacement</t>
        </is>
      </c>
      <c r="F1" s="3" t="inlineStr">
        <is>
          <t>Code article</t>
        </is>
      </c>
      <c r="G1" s="3" t="inlineStr">
        <is>
          <t>Désignation</t>
        </is>
      </c>
      <c r="H1" s="3" t="inlineStr">
        <is>
          <t>Lot/Série</t>
        </is>
      </c>
      <c r="I1" s="3" t="inlineStr">
        <is>
          <t>DLC/DPF</t>
        </is>
      </c>
      <c r="J1" s="3" t="inlineStr">
        <is>
          <t>Qté</t>
        </is>
      </c>
      <c r="K1" s="3" t="inlineStr">
        <is>
          <t>Unité</t>
        </is>
      </c>
      <c r="L1" s="3" t="inlineStr">
        <is>
          <t>Prix PMP</t>
        </is>
      </c>
      <c r="M1" s="3" t="inlineStr">
        <is>
          <t>Signed Qté</t>
        </is>
      </c>
      <c r="N1" s="3" t="inlineStr">
        <is>
          <t>Valeur signée</t>
        </is>
      </c>
      <c r="O1" s="3" t="inlineStr">
        <is>
          <t>Observations</t>
        </is>
      </c>
    </row>
    <row r="2">
      <c r="G2">
        <f>IFERROR(VLOOKUP(F2,Articles!$A:$M,2,FALSE),"")</f>
        <v/>
      </c>
      <c r="L2">
        <f>IFERROR(VLOOKUP(F2,Articles!$A:$M,4,FALSE),"")</f>
        <v/>
      </c>
      <c r="M2">
        <f>IF(OR(B2="BE",B2="BT+",B2="BI+"),J2,-J2)</f>
        <v/>
      </c>
      <c r="N2">
        <f>IFERROR(M2*L2,"")</f>
        <v/>
      </c>
    </row>
    <row r="3">
      <c r="G3">
        <f>IFERROR(VLOOKUP(F3,Articles!$A:$M,2,FALSE),"")</f>
        <v/>
      </c>
      <c r="L3">
        <f>IFERROR(VLOOKUP(F3,Articles!$A:$M,4,FALSE),"")</f>
        <v/>
      </c>
      <c r="M3">
        <f>IF(OR(B3="BE",B3="BT+",B3="BI+"),J3,-J3)</f>
        <v/>
      </c>
      <c r="N3">
        <f>IFERROR(M3*L3,"")</f>
        <v/>
      </c>
    </row>
    <row r="4">
      <c r="G4">
        <f>IFERROR(VLOOKUP(F4,Articles!$A:$M,2,FALSE),"")</f>
        <v/>
      </c>
      <c r="L4">
        <f>IFERROR(VLOOKUP(F4,Articles!$A:$M,4,FALSE),"")</f>
        <v/>
      </c>
      <c r="M4">
        <f>IF(OR(B4="BE",B4="BT+",B4="BI+"),J4,-J4)</f>
        <v/>
      </c>
      <c r="N4">
        <f>IFERROR(M4*L4,"")</f>
        <v/>
      </c>
    </row>
    <row r="5">
      <c r="G5">
        <f>IFERROR(VLOOKUP(F5,Articles!$A:$M,2,FALSE),"")</f>
        <v/>
      </c>
      <c r="L5">
        <f>IFERROR(VLOOKUP(F5,Articles!$A:$M,4,FALSE),"")</f>
        <v/>
      </c>
      <c r="M5">
        <f>IF(OR(B5="BE",B5="BT+",B5="BI+"),J5,-J5)</f>
        <v/>
      </c>
      <c r="N5">
        <f>IFERROR(M5*L5,"")</f>
        <v/>
      </c>
    </row>
    <row r="6">
      <c r="G6">
        <f>IFERROR(VLOOKUP(F6,Articles!$A:$M,2,FALSE),"")</f>
        <v/>
      </c>
      <c r="L6">
        <f>IFERROR(VLOOKUP(F6,Articles!$A:$M,4,FALSE),"")</f>
        <v/>
      </c>
      <c r="M6">
        <f>IF(OR(B6="BE",B6="BT+",B6="BI+"),J6,-J6)</f>
        <v/>
      </c>
      <c r="N6">
        <f>IFERROR(M6*L6,"")</f>
        <v/>
      </c>
    </row>
    <row r="7">
      <c r="G7">
        <f>IFERROR(VLOOKUP(F7,Articles!$A:$M,2,FALSE),"")</f>
        <v/>
      </c>
      <c r="L7">
        <f>IFERROR(VLOOKUP(F7,Articles!$A:$M,4,FALSE),"")</f>
        <v/>
      </c>
      <c r="M7">
        <f>IF(OR(B7="BE",B7="BT+",B7="BI+"),J7,-J7)</f>
        <v/>
      </c>
      <c r="N7">
        <f>IFERROR(M7*L7,"")</f>
        <v/>
      </c>
    </row>
    <row r="8">
      <c r="G8">
        <f>IFERROR(VLOOKUP(F8,Articles!$A:$M,2,FALSE),"")</f>
        <v/>
      </c>
      <c r="L8">
        <f>IFERROR(VLOOKUP(F8,Articles!$A:$M,4,FALSE),"")</f>
        <v/>
      </c>
      <c r="M8">
        <f>IF(OR(B8="BE",B8="BT+",B8="BI+"),J8,-J8)</f>
        <v/>
      </c>
      <c r="N8">
        <f>IFERROR(M8*L8,"")</f>
        <v/>
      </c>
    </row>
    <row r="9">
      <c r="G9">
        <f>IFERROR(VLOOKUP(F9,Articles!$A:$M,2,FALSE),"")</f>
        <v/>
      </c>
      <c r="L9">
        <f>IFERROR(VLOOKUP(F9,Articles!$A:$M,4,FALSE),"")</f>
        <v/>
      </c>
      <c r="M9">
        <f>IF(OR(B9="BE",B9="BT+",B9="BI+"),J9,-J9)</f>
        <v/>
      </c>
      <c r="N9">
        <f>IFERROR(M9*L9,"")</f>
        <v/>
      </c>
    </row>
    <row r="10">
      <c r="G10">
        <f>IFERROR(VLOOKUP(F10,Articles!$A:$M,2,FALSE),"")</f>
        <v/>
      </c>
      <c r="L10">
        <f>IFERROR(VLOOKUP(F10,Articles!$A:$M,4,FALSE),"")</f>
        <v/>
      </c>
      <c r="M10">
        <f>IF(OR(B10="BE",B10="BT+",B10="BI+"),J10,-J10)</f>
        <v/>
      </c>
      <c r="N10">
        <f>IFERROR(M10*L10,"")</f>
        <v/>
      </c>
    </row>
    <row r="11">
      <c r="G11">
        <f>IFERROR(VLOOKUP(F11,Articles!$A:$M,2,FALSE),"")</f>
        <v/>
      </c>
      <c r="L11">
        <f>IFERROR(VLOOKUP(F11,Articles!$A:$M,4,FALSE),"")</f>
        <v/>
      </c>
      <c r="M11">
        <f>IF(OR(B11="BE",B11="BT+",B11="BI+"),J11,-J11)</f>
        <v/>
      </c>
      <c r="N11">
        <f>IFERROR(M11*L11,"")</f>
        <v/>
      </c>
    </row>
    <row r="12">
      <c r="G12">
        <f>IFERROR(VLOOKUP(F12,Articles!$A:$M,2,FALSE),"")</f>
        <v/>
      </c>
      <c r="L12">
        <f>IFERROR(VLOOKUP(F12,Articles!$A:$M,4,FALSE),"")</f>
        <v/>
      </c>
      <c r="M12">
        <f>IF(OR(B12="BE",B12="BT+",B12="BI+"),J12,-J12)</f>
        <v/>
      </c>
      <c r="N12">
        <f>IFERROR(M12*L12,"")</f>
        <v/>
      </c>
    </row>
    <row r="13">
      <c r="G13">
        <f>IFERROR(VLOOKUP(F13,Articles!$A:$M,2,FALSE),"")</f>
        <v/>
      </c>
      <c r="L13">
        <f>IFERROR(VLOOKUP(F13,Articles!$A:$M,4,FALSE),"")</f>
        <v/>
      </c>
      <c r="M13">
        <f>IF(OR(B13="BE",B13="BT+",B13="BI+"),J13,-J13)</f>
        <v/>
      </c>
      <c r="N13">
        <f>IFERROR(M13*L13,"")</f>
        <v/>
      </c>
    </row>
    <row r="14">
      <c r="G14">
        <f>IFERROR(VLOOKUP(F14,Articles!$A:$M,2,FALSE),"")</f>
        <v/>
      </c>
      <c r="L14">
        <f>IFERROR(VLOOKUP(F14,Articles!$A:$M,4,FALSE),"")</f>
        <v/>
      </c>
      <c r="M14">
        <f>IF(OR(B14="BE",B14="BT+",B14="BI+"),J14,-J14)</f>
        <v/>
      </c>
      <c r="N14">
        <f>IFERROR(M14*L14,"")</f>
        <v/>
      </c>
    </row>
    <row r="15">
      <c r="G15">
        <f>IFERROR(VLOOKUP(F15,Articles!$A:$M,2,FALSE),"")</f>
        <v/>
      </c>
      <c r="L15">
        <f>IFERROR(VLOOKUP(F15,Articles!$A:$M,4,FALSE),"")</f>
        <v/>
      </c>
      <c r="M15">
        <f>IF(OR(B15="BE",B15="BT+",B15="BI+"),J15,-J15)</f>
        <v/>
      </c>
      <c r="N15">
        <f>IFERROR(M15*L15,"")</f>
        <v/>
      </c>
    </row>
    <row r="16">
      <c r="G16">
        <f>IFERROR(VLOOKUP(F16,Articles!$A:$M,2,FALSE),"")</f>
        <v/>
      </c>
      <c r="L16">
        <f>IFERROR(VLOOKUP(F16,Articles!$A:$M,4,FALSE),"")</f>
        <v/>
      </c>
      <c r="M16">
        <f>IF(OR(B16="BE",B16="BT+",B16="BI+"),J16,-J16)</f>
        <v/>
      </c>
      <c r="N16">
        <f>IFERROR(M16*L16,"")</f>
        <v/>
      </c>
    </row>
    <row r="17">
      <c r="G17">
        <f>IFERROR(VLOOKUP(F17,Articles!$A:$M,2,FALSE),"")</f>
        <v/>
      </c>
      <c r="L17">
        <f>IFERROR(VLOOKUP(F17,Articles!$A:$M,4,FALSE),"")</f>
        <v/>
      </c>
      <c r="M17">
        <f>IF(OR(B17="BE",B17="BT+",B17="BI+"),J17,-J17)</f>
        <v/>
      </c>
      <c r="N17">
        <f>IFERROR(M17*L17,"")</f>
        <v/>
      </c>
    </row>
    <row r="18">
      <c r="G18">
        <f>IFERROR(VLOOKUP(F18,Articles!$A:$M,2,FALSE),"")</f>
        <v/>
      </c>
      <c r="L18">
        <f>IFERROR(VLOOKUP(F18,Articles!$A:$M,4,FALSE),"")</f>
        <v/>
      </c>
      <c r="M18">
        <f>IF(OR(B18="BE",B18="BT+",B18="BI+"),J18,-J18)</f>
        <v/>
      </c>
      <c r="N18">
        <f>IFERROR(M18*L18,"")</f>
        <v/>
      </c>
    </row>
    <row r="19">
      <c r="G19">
        <f>IFERROR(VLOOKUP(F19,Articles!$A:$M,2,FALSE),"")</f>
        <v/>
      </c>
      <c r="L19">
        <f>IFERROR(VLOOKUP(F19,Articles!$A:$M,4,FALSE),"")</f>
        <v/>
      </c>
      <c r="M19">
        <f>IF(OR(B19="BE",B19="BT+",B19="BI+"),J19,-J19)</f>
        <v/>
      </c>
      <c r="N19">
        <f>IFERROR(M19*L19,"")</f>
        <v/>
      </c>
    </row>
    <row r="20">
      <c r="G20">
        <f>IFERROR(VLOOKUP(F20,Articles!$A:$M,2,FALSE),"")</f>
        <v/>
      </c>
      <c r="L20">
        <f>IFERROR(VLOOKUP(F20,Articles!$A:$M,4,FALSE),"")</f>
        <v/>
      </c>
      <c r="M20">
        <f>IF(OR(B20="BE",B20="BT+",B20="BI+"),J20,-J20)</f>
        <v/>
      </c>
      <c r="N20">
        <f>IFERROR(M20*L20,"")</f>
        <v/>
      </c>
    </row>
    <row r="21">
      <c r="G21">
        <f>IFERROR(VLOOKUP(F21,Articles!$A:$M,2,FALSE),"")</f>
        <v/>
      </c>
      <c r="L21">
        <f>IFERROR(VLOOKUP(F21,Articles!$A:$M,4,FALSE),"")</f>
        <v/>
      </c>
      <c r="M21">
        <f>IF(OR(B21="BE",B21="BT+",B21="BI+"),J21,-J21)</f>
        <v/>
      </c>
      <c r="N21">
        <f>IFERROR(M21*L21,"")</f>
        <v/>
      </c>
    </row>
    <row r="22">
      <c r="G22">
        <f>IFERROR(VLOOKUP(F22,Articles!$A:$M,2,FALSE),"")</f>
        <v/>
      </c>
      <c r="L22">
        <f>IFERROR(VLOOKUP(F22,Articles!$A:$M,4,FALSE),"")</f>
        <v/>
      </c>
      <c r="M22">
        <f>IF(OR(B22="BE",B22="BT+",B22="BI+"),J22,-J22)</f>
        <v/>
      </c>
      <c r="N22">
        <f>IFERROR(M22*L22,"")</f>
        <v/>
      </c>
    </row>
    <row r="23">
      <c r="G23">
        <f>IFERROR(VLOOKUP(F23,Articles!$A:$M,2,FALSE),"")</f>
        <v/>
      </c>
      <c r="L23">
        <f>IFERROR(VLOOKUP(F23,Articles!$A:$M,4,FALSE),"")</f>
        <v/>
      </c>
      <c r="M23">
        <f>IF(OR(B23="BE",B23="BT+",B23="BI+"),J23,-J23)</f>
        <v/>
      </c>
      <c r="N23">
        <f>IFERROR(M23*L23,"")</f>
        <v/>
      </c>
    </row>
    <row r="24">
      <c r="G24">
        <f>IFERROR(VLOOKUP(F24,Articles!$A:$M,2,FALSE),"")</f>
        <v/>
      </c>
      <c r="L24">
        <f>IFERROR(VLOOKUP(F24,Articles!$A:$M,4,FALSE),"")</f>
        <v/>
      </c>
      <c r="M24">
        <f>IF(OR(B24="BE",B24="BT+",B24="BI+"),J24,-J24)</f>
        <v/>
      </c>
      <c r="N24">
        <f>IFERROR(M24*L24,"")</f>
        <v/>
      </c>
    </row>
    <row r="25">
      <c r="G25">
        <f>IFERROR(VLOOKUP(F25,Articles!$A:$M,2,FALSE),"")</f>
        <v/>
      </c>
      <c r="L25">
        <f>IFERROR(VLOOKUP(F25,Articles!$A:$M,4,FALSE),"")</f>
        <v/>
      </c>
      <c r="M25">
        <f>IF(OR(B25="BE",B25="BT+",B25="BI+"),J25,-J25)</f>
        <v/>
      </c>
      <c r="N25">
        <f>IFERROR(M25*L25,"")</f>
        <v/>
      </c>
    </row>
    <row r="26">
      <c r="G26">
        <f>IFERROR(VLOOKUP(F26,Articles!$A:$M,2,FALSE),"")</f>
        <v/>
      </c>
      <c r="L26">
        <f>IFERROR(VLOOKUP(F26,Articles!$A:$M,4,FALSE),"")</f>
        <v/>
      </c>
      <c r="M26">
        <f>IF(OR(B26="BE",B26="BT+",B26="BI+"),J26,-J26)</f>
        <v/>
      </c>
      <c r="N26">
        <f>IFERROR(M26*L26,"")</f>
        <v/>
      </c>
    </row>
    <row r="27">
      <c r="G27">
        <f>IFERROR(VLOOKUP(F27,Articles!$A:$M,2,FALSE),"")</f>
        <v/>
      </c>
      <c r="L27">
        <f>IFERROR(VLOOKUP(F27,Articles!$A:$M,4,FALSE),"")</f>
        <v/>
      </c>
      <c r="M27">
        <f>IF(OR(B27="BE",B27="BT+",B27="BI+"),J27,-J27)</f>
        <v/>
      </c>
      <c r="N27">
        <f>IFERROR(M27*L27,"")</f>
        <v/>
      </c>
    </row>
    <row r="28">
      <c r="G28">
        <f>IFERROR(VLOOKUP(F28,Articles!$A:$M,2,FALSE),"")</f>
        <v/>
      </c>
      <c r="L28">
        <f>IFERROR(VLOOKUP(F28,Articles!$A:$M,4,FALSE),"")</f>
        <v/>
      </c>
      <c r="M28">
        <f>IF(OR(B28="BE",B28="BT+",B28="BI+"),J28,-J28)</f>
        <v/>
      </c>
      <c r="N28">
        <f>IFERROR(M28*L28,"")</f>
        <v/>
      </c>
    </row>
    <row r="29">
      <c r="G29">
        <f>IFERROR(VLOOKUP(F29,Articles!$A:$M,2,FALSE),"")</f>
        <v/>
      </c>
      <c r="L29">
        <f>IFERROR(VLOOKUP(F29,Articles!$A:$M,4,FALSE),"")</f>
        <v/>
      </c>
      <c r="M29">
        <f>IF(OR(B29="BE",B29="BT+",B29="BI+"),J29,-J29)</f>
        <v/>
      </c>
      <c r="N29">
        <f>IFERROR(M29*L29,"")</f>
        <v/>
      </c>
    </row>
    <row r="30">
      <c r="G30">
        <f>IFERROR(VLOOKUP(F30,Articles!$A:$M,2,FALSE),"")</f>
        <v/>
      </c>
      <c r="L30">
        <f>IFERROR(VLOOKUP(F30,Articles!$A:$M,4,FALSE),"")</f>
        <v/>
      </c>
      <c r="M30">
        <f>IF(OR(B30="BE",B30="BT+",B30="BI+"),J30,-J30)</f>
        <v/>
      </c>
      <c r="N30">
        <f>IFERROR(M30*L30,"")</f>
        <v/>
      </c>
    </row>
    <row r="31">
      <c r="G31">
        <f>IFERROR(VLOOKUP(F31,Articles!$A:$M,2,FALSE),"")</f>
        <v/>
      </c>
      <c r="L31">
        <f>IFERROR(VLOOKUP(F31,Articles!$A:$M,4,FALSE),"")</f>
        <v/>
      </c>
      <c r="M31">
        <f>IF(OR(B31="BE",B31="BT+",B31="BI+"),J31,-J31)</f>
        <v/>
      </c>
      <c r="N31">
        <f>IFERROR(M31*L31,"")</f>
        <v/>
      </c>
    </row>
    <row r="32">
      <c r="G32">
        <f>IFERROR(VLOOKUP(F32,Articles!$A:$M,2,FALSE),"")</f>
        <v/>
      </c>
      <c r="L32">
        <f>IFERROR(VLOOKUP(F32,Articles!$A:$M,4,FALSE),"")</f>
        <v/>
      </c>
      <c r="M32">
        <f>IF(OR(B32="BE",B32="BT+",B32="BI+"),J32,-J32)</f>
        <v/>
      </c>
      <c r="N32">
        <f>IFERROR(M32*L32,"")</f>
        <v/>
      </c>
    </row>
    <row r="33">
      <c r="G33">
        <f>IFERROR(VLOOKUP(F33,Articles!$A:$M,2,FALSE),"")</f>
        <v/>
      </c>
      <c r="L33">
        <f>IFERROR(VLOOKUP(F33,Articles!$A:$M,4,FALSE),"")</f>
        <v/>
      </c>
      <c r="M33">
        <f>IF(OR(B33="BE",B33="BT+",B33="BI+"),J33,-J33)</f>
        <v/>
      </c>
      <c r="N33">
        <f>IFERROR(M33*L33,"")</f>
        <v/>
      </c>
    </row>
    <row r="34">
      <c r="G34">
        <f>IFERROR(VLOOKUP(F34,Articles!$A:$M,2,FALSE),"")</f>
        <v/>
      </c>
      <c r="L34">
        <f>IFERROR(VLOOKUP(F34,Articles!$A:$M,4,FALSE),"")</f>
        <v/>
      </c>
      <c r="M34">
        <f>IF(OR(B34="BE",B34="BT+",B34="BI+"),J34,-J34)</f>
        <v/>
      </c>
      <c r="N34">
        <f>IFERROR(M34*L34,"")</f>
        <v/>
      </c>
    </row>
    <row r="35">
      <c r="G35">
        <f>IFERROR(VLOOKUP(F35,Articles!$A:$M,2,FALSE),"")</f>
        <v/>
      </c>
      <c r="L35">
        <f>IFERROR(VLOOKUP(F35,Articles!$A:$M,4,FALSE),"")</f>
        <v/>
      </c>
      <c r="M35">
        <f>IF(OR(B35="BE",B35="BT+",B35="BI+"),J35,-J35)</f>
        <v/>
      </c>
      <c r="N35">
        <f>IFERROR(M35*L35,"")</f>
        <v/>
      </c>
    </row>
    <row r="36">
      <c r="G36">
        <f>IFERROR(VLOOKUP(F36,Articles!$A:$M,2,FALSE),"")</f>
        <v/>
      </c>
      <c r="L36">
        <f>IFERROR(VLOOKUP(F36,Articles!$A:$M,4,FALSE),"")</f>
        <v/>
      </c>
      <c r="M36">
        <f>IF(OR(B36="BE",B36="BT+",B36="BI+"),J36,-J36)</f>
        <v/>
      </c>
      <c r="N36">
        <f>IFERROR(M36*L36,"")</f>
        <v/>
      </c>
    </row>
    <row r="37">
      <c r="G37">
        <f>IFERROR(VLOOKUP(F37,Articles!$A:$M,2,FALSE),"")</f>
        <v/>
      </c>
      <c r="L37">
        <f>IFERROR(VLOOKUP(F37,Articles!$A:$M,4,FALSE),"")</f>
        <v/>
      </c>
      <c r="M37">
        <f>IF(OR(B37="BE",B37="BT+",B37="BI+"),J37,-J37)</f>
        <v/>
      </c>
      <c r="N37">
        <f>IFERROR(M37*L37,"")</f>
        <v/>
      </c>
    </row>
    <row r="38">
      <c r="G38">
        <f>IFERROR(VLOOKUP(F38,Articles!$A:$M,2,FALSE),"")</f>
        <v/>
      </c>
      <c r="L38">
        <f>IFERROR(VLOOKUP(F38,Articles!$A:$M,4,FALSE),"")</f>
        <v/>
      </c>
      <c r="M38">
        <f>IF(OR(B38="BE",B38="BT+",B38="BI+"),J38,-J38)</f>
        <v/>
      </c>
      <c r="N38">
        <f>IFERROR(M38*L38,"")</f>
        <v/>
      </c>
    </row>
    <row r="39">
      <c r="G39">
        <f>IFERROR(VLOOKUP(F39,Articles!$A:$M,2,FALSE),"")</f>
        <v/>
      </c>
      <c r="L39">
        <f>IFERROR(VLOOKUP(F39,Articles!$A:$M,4,FALSE),"")</f>
        <v/>
      </c>
      <c r="M39">
        <f>IF(OR(B39="BE",B39="BT+",B39="BI+"),J39,-J39)</f>
        <v/>
      </c>
      <c r="N39">
        <f>IFERROR(M39*L39,"")</f>
        <v/>
      </c>
    </row>
    <row r="40">
      <c r="G40">
        <f>IFERROR(VLOOKUP(F40,Articles!$A:$M,2,FALSE),"")</f>
        <v/>
      </c>
      <c r="L40">
        <f>IFERROR(VLOOKUP(F40,Articles!$A:$M,4,FALSE),"")</f>
        <v/>
      </c>
      <c r="M40">
        <f>IF(OR(B40="BE",B40="BT+",B40="BI+"),J40,-J40)</f>
        <v/>
      </c>
      <c r="N40">
        <f>IFERROR(M40*L40,"")</f>
        <v/>
      </c>
    </row>
    <row r="41">
      <c r="G41">
        <f>IFERROR(VLOOKUP(F41,Articles!$A:$M,2,FALSE),"")</f>
        <v/>
      </c>
      <c r="L41">
        <f>IFERROR(VLOOKUP(F41,Articles!$A:$M,4,FALSE),"")</f>
        <v/>
      </c>
      <c r="M41">
        <f>IF(OR(B41="BE",B41="BT+",B41="BI+"),J41,-J41)</f>
        <v/>
      </c>
      <c r="N41">
        <f>IFERROR(M41*L41,"")</f>
        <v/>
      </c>
    </row>
    <row r="42">
      <c r="G42">
        <f>IFERROR(VLOOKUP(F42,Articles!$A:$M,2,FALSE),"")</f>
        <v/>
      </c>
      <c r="L42">
        <f>IFERROR(VLOOKUP(F42,Articles!$A:$M,4,FALSE),"")</f>
        <v/>
      </c>
      <c r="M42">
        <f>IF(OR(B42="BE",B42="BT+",B42="BI+"),J42,-J42)</f>
        <v/>
      </c>
      <c r="N42">
        <f>IFERROR(M42*L42,"")</f>
        <v/>
      </c>
    </row>
    <row r="43">
      <c r="G43">
        <f>IFERROR(VLOOKUP(F43,Articles!$A:$M,2,FALSE),"")</f>
        <v/>
      </c>
      <c r="L43">
        <f>IFERROR(VLOOKUP(F43,Articles!$A:$M,4,FALSE),"")</f>
        <v/>
      </c>
      <c r="M43">
        <f>IF(OR(B43="BE",B43="BT+",B43="BI+"),J43,-J43)</f>
        <v/>
      </c>
      <c r="N43">
        <f>IFERROR(M43*L43,"")</f>
        <v/>
      </c>
    </row>
    <row r="44">
      <c r="G44">
        <f>IFERROR(VLOOKUP(F44,Articles!$A:$M,2,FALSE),"")</f>
        <v/>
      </c>
      <c r="L44">
        <f>IFERROR(VLOOKUP(F44,Articles!$A:$M,4,FALSE),"")</f>
        <v/>
      </c>
      <c r="M44">
        <f>IF(OR(B44="BE",B44="BT+",B44="BI+"),J44,-J44)</f>
        <v/>
      </c>
      <c r="N44">
        <f>IFERROR(M44*L44,"")</f>
        <v/>
      </c>
    </row>
    <row r="45">
      <c r="G45">
        <f>IFERROR(VLOOKUP(F45,Articles!$A:$M,2,FALSE),"")</f>
        <v/>
      </c>
      <c r="L45">
        <f>IFERROR(VLOOKUP(F45,Articles!$A:$M,4,FALSE),"")</f>
        <v/>
      </c>
      <c r="M45">
        <f>IF(OR(B45="BE",B45="BT+",B45="BI+"),J45,-J45)</f>
        <v/>
      </c>
      <c r="N45">
        <f>IFERROR(M45*L45,"")</f>
        <v/>
      </c>
    </row>
    <row r="46">
      <c r="G46">
        <f>IFERROR(VLOOKUP(F46,Articles!$A:$M,2,FALSE),"")</f>
        <v/>
      </c>
      <c r="L46">
        <f>IFERROR(VLOOKUP(F46,Articles!$A:$M,4,FALSE),"")</f>
        <v/>
      </c>
      <c r="M46">
        <f>IF(OR(B46="BE",B46="BT+",B46="BI+"),J46,-J46)</f>
        <v/>
      </c>
      <c r="N46">
        <f>IFERROR(M46*L46,"")</f>
        <v/>
      </c>
    </row>
    <row r="47">
      <c r="G47">
        <f>IFERROR(VLOOKUP(F47,Articles!$A:$M,2,FALSE),"")</f>
        <v/>
      </c>
      <c r="L47">
        <f>IFERROR(VLOOKUP(F47,Articles!$A:$M,4,FALSE),"")</f>
        <v/>
      </c>
      <c r="M47">
        <f>IF(OR(B47="BE",B47="BT+",B47="BI+"),J47,-J47)</f>
        <v/>
      </c>
      <c r="N47">
        <f>IFERROR(M47*L47,"")</f>
        <v/>
      </c>
    </row>
    <row r="48">
      <c r="G48">
        <f>IFERROR(VLOOKUP(F48,Articles!$A:$M,2,FALSE),"")</f>
        <v/>
      </c>
      <c r="L48">
        <f>IFERROR(VLOOKUP(F48,Articles!$A:$M,4,FALSE),"")</f>
        <v/>
      </c>
      <c r="M48">
        <f>IF(OR(B48="BE",B48="BT+",B48="BI+"),J48,-J48)</f>
        <v/>
      </c>
      <c r="N48">
        <f>IFERROR(M48*L48,"")</f>
        <v/>
      </c>
    </row>
    <row r="49">
      <c r="G49">
        <f>IFERROR(VLOOKUP(F49,Articles!$A:$M,2,FALSE),"")</f>
        <v/>
      </c>
      <c r="L49">
        <f>IFERROR(VLOOKUP(F49,Articles!$A:$M,4,FALSE),"")</f>
        <v/>
      </c>
      <c r="M49">
        <f>IF(OR(B49="BE",B49="BT+",B49="BI+"),J49,-J49)</f>
        <v/>
      </c>
      <c r="N49">
        <f>IFERROR(M49*L49,"")</f>
        <v/>
      </c>
    </row>
    <row r="50">
      <c r="G50">
        <f>IFERROR(VLOOKUP(F50,Articles!$A:$M,2,FALSE),"")</f>
        <v/>
      </c>
      <c r="L50">
        <f>IFERROR(VLOOKUP(F50,Articles!$A:$M,4,FALSE),"")</f>
        <v/>
      </c>
      <c r="M50">
        <f>IF(OR(B50="BE",B50="BT+",B50="BI+"),J50,-J50)</f>
        <v/>
      </c>
      <c r="N50">
        <f>IFERROR(M50*L50,"")</f>
        <v/>
      </c>
    </row>
    <row r="51">
      <c r="G51">
        <f>IFERROR(VLOOKUP(F51,Articles!$A:$M,2,FALSE),"")</f>
        <v/>
      </c>
      <c r="L51">
        <f>IFERROR(VLOOKUP(F51,Articles!$A:$M,4,FALSE),"")</f>
        <v/>
      </c>
      <c r="M51">
        <f>IF(OR(B51="BE",B51="BT+",B51="BI+"),J51,-J51)</f>
        <v/>
      </c>
      <c r="N51">
        <f>IFERROR(M51*L51,"")</f>
        <v/>
      </c>
    </row>
    <row r="52">
      <c r="G52">
        <f>IFERROR(VLOOKUP(F52,Articles!$A:$M,2,FALSE),"")</f>
        <v/>
      </c>
      <c r="L52">
        <f>IFERROR(VLOOKUP(F52,Articles!$A:$M,4,FALSE),"")</f>
        <v/>
      </c>
      <c r="M52">
        <f>IF(OR(B52="BE",B52="BT+",B52="BI+"),J52,-J52)</f>
        <v/>
      </c>
      <c r="N52">
        <f>IFERROR(M52*L52,"")</f>
        <v/>
      </c>
    </row>
    <row r="53">
      <c r="G53">
        <f>IFERROR(VLOOKUP(F53,Articles!$A:$M,2,FALSE),"")</f>
        <v/>
      </c>
      <c r="L53">
        <f>IFERROR(VLOOKUP(F53,Articles!$A:$M,4,FALSE),"")</f>
        <v/>
      </c>
      <c r="M53">
        <f>IF(OR(B53="BE",B53="BT+",B53="BI+"),J53,-J53)</f>
        <v/>
      </c>
      <c r="N53">
        <f>IFERROR(M53*L53,"")</f>
        <v/>
      </c>
    </row>
    <row r="54">
      <c r="G54">
        <f>IFERROR(VLOOKUP(F54,Articles!$A:$M,2,FALSE),"")</f>
        <v/>
      </c>
      <c r="L54">
        <f>IFERROR(VLOOKUP(F54,Articles!$A:$M,4,FALSE),"")</f>
        <v/>
      </c>
      <c r="M54">
        <f>IF(OR(B54="BE",B54="BT+",B54="BI+"),J54,-J54)</f>
        <v/>
      </c>
      <c r="N54">
        <f>IFERROR(M54*L54,"")</f>
        <v/>
      </c>
    </row>
    <row r="55">
      <c r="G55">
        <f>IFERROR(VLOOKUP(F55,Articles!$A:$M,2,FALSE),"")</f>
        <v/>
      </c>
      <c r="L55">
        <f>IFERROR(VLOOKUP(F55,Articles!$A:$M,4,FALSE),"")</f>
        <v/>
      </c>
      <c r="M55">
        <f>IF(OR(B55="BE",B55="BT+",B55="BI+"),J55,-J55)</f>
        <v/>
      </c>
      <c r="N55">
        <f>IFERROR(M55*L55,"")</f>
        <v/>
      </c>
    </row>
    <row r="56">
      <c r="G56">
        <f>IFERROR(VLOOKUP(F56,Articles!$A:$M,2,FALSE),"")</f>
        <v/>
      </c>
      <c r="L56">
        <f>IFERROR(VLOOKUP(F56,Articles!$A:$M,4,FALSE),"")</f>
        <v/>
      </c>
      <c r="M56">
        <f>IF(OR(B56="BE",B56="BT+",B56="BI+"),J56,-J56)</f>
        <v/>
      </c>
      <c r="N56">
        <f>IFERROR(M56*L56,"")</f>
        <v/>
      </c>
    </row>
    <row r="57">
      <c r="G57">
        <f>IFERROR(VLOOKUP(F57,Articles!$A:$M,2,FALSE),"")</f>
        <v/>
      </c>
      <c r="L57">
        <f>IFERROR(VLOOKUP(F57,Articles!$A:$M,4,FALSE),"")</f>
        <v/>
      </c>
      <c r="M57">
        <f>IF(OR(B57="BE",B57="BT+",B57="BI+"),J57,-J57)</f>
        <v/>
      </c>
      <c r="N57">
        <f>IFERROR(M57*L57,"")</f>
        <v/>
      </c>
    </row>
    <row r="58">
      <c r="G58">
        <f>IFERROR(VLOOKUP(F58,Articles!$A:$M,2,FALSE),"")</f>
        <v/>
      </c>
      <c r="L58">
        <f>IFERROR(VLOOKUP(F58,Articles!$A:$M,4,FALSE),"")</f>
        <v/>
      </c>
      <c r="M58">
        <f>IF(OR(B58="BE",B58="BT+",B58="BI+"),J58,-J58)</f>
        <v/>
      </c>
      <c r="N58">
        <f>IFERROR(M58*L58,"")</f>
        <v/>
      </c>
    </row>
    <row r="59">
      <c r="G59">
        <f>IFERROR(VLOOKUP(F59,Articles!$A:$M,2,FALSE),"")</f>
        <v/>
      </c>
      <c r="L59">
        <f>IFERROR(VLOOKUP(F59,Articles!$A:$M,4,FALSE),"")</f>
        <v/>
      </c>
      <c r="M59">
        <f>IF(OR(B59="BE",B59="BT+",B59="BI+"),J59,-J59)</f>
        <v/>
      </c>
      <c r="N59">
        <f>IFERROR(M59*L59,"")</f>
        <v/>
      </c>
    </row>
    <row r="60">
      <c r="G60">
        <f>IFERROR(VLOOKUP(F60,Articles!$A:$M,2,FALSE),"")</f>
        <v/>
      </c>
      <c r="L60">
        <f>IFERROR(VLOOKUP(F60,Articles!$A:$M,4,FALSE),"")</f>
        <v/>
      </c>
      <c r="M60">
        <f>IF(OR(B60="BE",B60="BT+",B60="BI+"),J60,-J60)</f>
        <v/>
      </c>
      <c r="N60">
        <f>IFERROR(M60*L60,"")</f>
        <v/>
      </c>
    </row>
    <row r="61">
      <c r="G61">
        <f>IFERROR(VLOOKUP(F61,Articles!$A:$M,2,FALSE),"")</f>
        <v/>
      </c>
      <c r="L61">
        <f>IFERROR(VLOOKUP(F61,Articles!$A:$M,4,FALSE),"")</f>
        <v/>
      </c>
      <c r="M61">
        <f>IF(OR(B61="BE",B61="BT+",B61="BI+"),J61,-J61)</f>
        <v/>
      </c>
      <c r="N61">
        <f>IFERROR(M61*L61,"")</f>
        <v/>
      </c>
    </row>
    <row r="62">
      <c r="G62">
        <f>IFERROR(VLOOKUP(F62,Articles!$A:$M,2,FALSE),"")</f>
        <v/>
      </c>
      <c r="L62">
        <f>IFERROR(VLOOKUP(F62,Articles!$A:$M,4,FALSE),"")</f>
        <v/>
      </c>
      <c r="M62">
        <f>IF(OR(B62="BE",B62="BT+",B62="BI+"),J62,-J62)</f>
        <v/>
      </c>
      <c r="N62">
        <f>IFERROR(M62*L62,"")</f>
        <v/>
      </c>
    </row>
    <row r="63">
      <c r="G63">
        <f>IFERROR(VLOOKUP(F63,Articles!$A:$M,2,FALSE),"")</f>
        <v/>
      </c>
      <c r="L63">
        <f>IFERROR(VLOOKUP(F63,Articles!$A:$M,4,FALSE),"")</f>
        <v/>
      </c>
      <c r="M63">
        <f>IF(OR(B63="BE",B63="BT+",B63="BI+"),J63,-J63)</f>
        <v/>
      </c>
      <c r="N63">
        <f>IFERROR(M63*L63,"")</f>
        <v/>
      </c>
    </row>
    <row r="64">
      <c r="G64">
        <f>IFERROR(VLOOKUP(F64,Articles!$A:$M,2,FALSE),"")</f>
        <v/>
      </c>
      <c r="L64">
        <f>IFERROR(VLOOKUP(F64,Articles!$A:$M,4,FALSE),"")</f>
        <v/>
      </c>
      <c r="M64">
        <f>IF(OR(B64="BE",B64="BT+",B64="BI+"),J64,-J64)</f>
        <v/>
      </c>
      <c r="N64">
        <f>IFERROR(M64*L64,"")</f>
        <v/>
      </c>
    </row>
    <row r="65">
      <c r="G65">
        <f>IFERROR(VLOOKUP(F65,Articles!$A:$M,2,FALSE),"")</f>
        <v/>
      </c>
      <c r="L65">
        <f>IFERROR(VLOOKUP(F65,Articles!$A:$M,4,FALSE),"")</f>
        <v/>
      </c>
      <c r="M65">
        <f>IF(OR(B65="BE",B65="BT+",B65="BI+"),J65,-J65)</f>
        <v/>
      </c>
      <c r="N65">
        <f>IFERROR(M65*L65,"")</f>
        <v/>
      </c>
    </row>
    <row r="66">
      <c r="G66">
        <f>IFERROR(VLOOKUP(F66,Articles!$A:$M,2,FALSE),"")</f>
        <v/>
      </c>
      <c r="L66">
        <f>IFERROR(VLOOKUP(F66,Articles!$A:$M,4,FALSE),"")</f>
        <v/>
      </c>
      <c r="M66">
        <f>IF(OR(B66="BE",B66="BT+",B66="BI+"),J66,-J66)</f>
        <v/>
      </c>
      <c r="N66">
        <f>IFERROR(M66*L66,"")</f>
        <v/>
      </c>
    </row>
    <row r="67">
      <c r="G67">
        <f>IFERROR(VLOOKUP(F67,Articles!$A:$M,2,FALSE),"")</f>
        <v/>
      </c>
      <c r="L67">
        <f>IFERROR(VLOOKUP(F67,Articles!$A:$M,4,FALSE),"")</f>
        <v/>
      </c>
      <c r="M67">
        <f>IF(OR(B67="BE",B67="BT+",B67="BI+"),J67,-J67)</f>
        <v/>
      </c>
      <c r="N67">
        <f>IFERROR(M67*L67,"")</f>
        <v/>
      </c>
    </row>
    <row r="68">
      <c r="G68">
        <f>IFERROR(VLOOKUP(F68,Articles!$A:$M,2,FALSE),"")</f>
        <v/>
      </c>
      <c r="L68">
        <f>IFERROR(VLOOKUP(F68,Articles!$A:$M,4,FALSE),"")</f>
        <v/>
      </c>
      <c r="M68">
        <f>IF(OR(B68="BE",B68="BT+",B68="BI+"),J68,-J68)</f>
        <v/>
      </c>
      <c r="N68">
        <f>IFERROR(M68*L68,"")</f>
        <v/>
      </c>
    </row>
    <row r="69">
      <c r="G69">
        <f>IFERROR(VLOOKUP(F69,Articles!$A:$M,2,FALSE),"")</f>
        <v/>
      </c>
      <c r="L69">
        <f>IFERROR(VLOOKUP(F69,Articles!$A:$M,4,FALSE),"")</f>
        <v/>
      </c>
      <c r="M69">
        <f>IF(OR(B69="BE",B69="BT+",B69="BI+"),J69,-J69)</f>
        <v/>
      </c>
      <c r="N69">
        <f>IFERROR(M69*L69,"")</f>
        <v/>
      </c>
    </row>
    <row r="70">
      <c r="G70">
        <f>IFERROR(VLOOKUP(F70,Articles!$A:$M,2,FALSE),"")</f>
        <v/>
      </c>
      <c r="L70">
        <f>IFERROR(VLOOKUP(F70,Articles!$A:$M,4,FALSE),"")</f>
        <v/>
      </c>
      <c r="M70">
        <f>IF(OR(B70="BE",B70="BT+",B70="BI+"),J70,-J70)</f>
        <v/>
      </c>
      <c r="N70">
        <f>IFERROR(M70*L70,"")</f>
        <v/>
      </c>
    </row>
    <row r="71">
      <c r="G71">
        <f>IFERROR(VLOOKUP(F71,Articles!$A:$M,2,FALSE),"")</f>
        <v/>
      </c>
      <c r="L71">
        <f>IFERROR(VLOOKUP(F71,Articles!$A:$M,4,FALSE),"")</f>
        <v/>
      </c>
      <c r="M71">
        <f>IF(OR(B71="BE",B71="BT+",B71="BI+"),J71,-J71)</f>
        <v/>
      </c>
      <c r="N71">
        <f>IFERROR(M71*L71,"")</f>
        <v/>
      </c>
    </row>
    <row r="72">
      <c r="G72">
        <f>IFERROR(VLOOKUP(F72,Articles!$A:$M,2,FALSE),"")</f>
        <v/>
      </c>
      <c r="L72">
        <f>IFERROR(VLOOKUP(F72,Articles!$A:$M,4,FALSE),"")</f>
        <v/>
      </c>
      <c r="M72">
        <f>IF(OR(B72="BE",B72="BT+",B72="BI+"),J72,-J72)</f>
        <v/>
      </c>
      <c r="N72">
        <f>IFERROR(M72*L72,"")</f>
        <v/>
      </c>
    </row>
    <row r="73">
      <c r="G73">
        <f>IFERROR(VLOOKUP(F73,Articles!$A:$M,2,FALSE),"")</f>
        <v/>
      </c>
      <c r="L73">
        <f>IFERROR(VLOOKUP(F73,Articles!$A:$M,4,FALSE),"")</f>
        <v/>
      </c>
      <c r="M73">
        <f>IF(OR(B73="BE",B73="BT+",B73="BI+"),J73,-J73)</f>
        <v/>
      </c>
      <c r="N73">
        <f>IFERROR(M73*L73,"")</f>
        <v/>
      </c>
    </row>
    <row r="74">
      <c r="G74">
        <f>IFERROR(VLOOKUP(F74,Articles!$A:$M,2,FALSE),"")</f>
        <v/>
      </c>
      <c r="L74">
        <f>IFERROR(VLOOKUP(F74,Articles!$A:$M,4,FALSE),"")</f>
        <v/>
      </c>
      <c r="M74">
        <f>IF(OR(B74="BE",B74="BT+",B74="BI+"),J74,-J74)</f>
        <v/>
      </c>
      <c r="N74">
        <f>IFERROR(M74*L74,"")</f>
        <v/>
      </c>
    </row>
    <row r="75">
      <c r="G75">
        <f>IFERROR(VLOOKUP(F75,Articles!$A:$M,2,FALSE),"")</f>
        <v/>
      </c>
      <c r="L75">
        <f>IFERROR(VLOOKUP(F75,Articles!$A:$M,4,FALSE),"")</f>
        <v/>
      </c>
      <c r="M75">
        <f>IF(OR(B75="BE",B75="BT+",B75="BI+"),J75,-J75)</f>
        <v/>
      </c>
      <c r="N75">
        <f>IFERROR(M75*L75,"")</f>
        <v/>
      </c>
    </row>
    <row r="76">
      <c r="G76">
        <f>IFERROR(VLOOKUP(F76,Articles!$A:$M,2,FALSE),"")</f>
        <v/>
      </c>
      <c r="L76">
        <f>IFERROR(VLOOKUP(F76,Articles!$A:$M,4,FALSE),"")</f>
        <v/>
      </c>
      <c r="M76">
        <f>IF(OR(B76="BE",B76="BT+",B76="BI+"),J76,-J76)</f>
        <v/>
      </c>
      <c r="N76">
        <f>IFERROR(M76*L76,"")</f>
        <v/>
      </c>
    </row>
    <row r="77">
      <c r="G77">
        <f>IFERROR(VLOOKUP(F77,Articles!$A:$M,2,FALSE),"")</f>
        <v/>
      </c>
      <c r="L77">
        <f>IFERROR(VLOOKUP(F77,Articles!$A:$M,4,FALSE),"")</f>
        <v/>
      </c>
      <c r="M77">
        <f>IF(OR(B77="BE",B77="BT+",B77="BI+"),J77,-J77)</f>
        <v/>
      </c>
      <c r="N77">
        <f>IFERROR(M77*L77,"")</f>
        <v/>
      </c>
    </row>
    <row r="78">
      <c r="G78">
        <f>IFERROR(VLOOKUP(F78,Articles!$A:$M,2,FALSE),"")</f>
        <v/>
      </c>
      <c r="L78">
        <f>IFERROR(VLOOKUP(F78,Articles!$A:$M,4,FALSE),"")</f>
        <v/>
      </c>
      <c r="M78">
        <f>IF(OR(B78="BE",B78="BT+",B78="BI+"),J78,-J78)</f>
        <v/>
      </c>
      <c r="N78">
        <f>IFERROR(M78*L78,"")</f>
        <v/>
      </c>
    </row>
    <row r="79">
      <c r="G79">
        <f>IFERROR(VLOOKUP(F79,Articles!$A:$M,2,FALSE),"")</f>
        <v/>
      </c>
      <c r="L79">
        <f>IFERROR(VLOOKUP(F79,Articles!$A:$M,4,FALSE),"")</f>
        <v/>
      </c>
      <c r="M79">
        <f>IF(OR(B79="BE",B79="BT+",B79="BI+"),J79,-J79)</f>
        <v/>
      </c>
      <c r="N79">
        <f>IFERROR(M79*L79,"")</f>
        <v/>
      </c>
    </row>
    <row r="80">
      <c r="G80">
        <f>IFERROR(VLOOKUP(F80,Articles!$A:$M,2,FALSE),"")</f>
        <v/>
      </c>
      <c r="L80">
        <f>IFERROR(VLOOKUP(F80,Articles!$A:$M,4,FALSE),"")</f>
        <v/>
      </c>
      <c r="M80">
        <f>IF(OR(B80="BE",B80="BT+",B80="BI+"),J80,-J80)</f>
        <v/>
      </c>
      <c r="N80">
        <f>IFERROR(M80*L80,"")</f>
        <v/>
      </c>
    </row>
    <row r="81">
      <c r="G81">
        <f>IFERROR(VLOOKUP(F81,Articles!$A:$M,2,FALSE),"")</f>
        <v/>
      </c>
      <c r="L81">
        <f>IFERROR(VLOOKUP(F81,Articles!$A:$M,4,FALSE),"")</f>
        <v/>
      </c>
      <c r="M81">
        <f>IF(OR(B81="BE",B81="BT+",B81="BI+"),J81,-J81)</f>
        <v/>
      </c>
      <c r="N81">
        <f>IFERROR(M81*L81,"")</f>
        <v/>
      </c>
    </row>
    <row r="82">
      <c r="G82">
        <f>IFERROR(VLOOKUP(F82,Articles!$A:$M,2,FALSE),"")</f>
        <v/>
      </c>
      <c r="L82">
        <f>IFERROR(VLOOKUP(F82,Articles!$A:$M,4,FALSE),"")</f>
        <v/>
      </c>
      <c r="M82">
        <f>IF(OR(B82="BE",B82="BT+",B82="BI+"),J82,-J82)</f>
        <v/>
      </c>
      <c r="N82">
        <f>IFERROR(M82*L82,"")</f>
        <v/>
      </c>
    </row>
    <row r="83">
      <c r="G83">
        <f>IFERROR(VLOOKUP(F83,Articles!$A:$M,2,FALSE),"")</f>
        <v/>
      </c>
      <c r="L83">
        <f>IFERROR(VLOOKUP(F83,Articles!$A:$M,4,FALSE),"")</f>
        <v/>
      </c>
      <c r="M83">
        <f>IF(OR(B83="BE",B83="BT+",B83="BI+"),J83,-J83)</f>
        <v/>
      </c>
      <c r="N83">
        <f>IFERROR(M83*L83,"")</f>
        <v/>
      </c>
    </row>
    <row r="84">
      <c r="G84">
        <f>IFERROR(VLOOKUP(F84,Articles!$A:$M,2,FALSE),"")</f>
        <v/>
      </c>
      <c r="L84">
        <f>IFERROR(VLOOKUP(F84,Articles!$A:$M,4,FALSE),"")</f>
        <v/>
      </c>
      <c r="M84">
        <f>IF(OR(B84="BE",B84="BT+",B84="BI+"),J84,-J84)</f>
        <v/>
      </c>
      <c r="N84">
        <f>IFERROR(M84*L84,"")</f>
        <v/>
      </c>
    </row>
    <row r="85">
      <c r="G85">
        <f>IFERROR(VLOOKUP(F85,Articles!$A:$M,2,FALSE),"")</f>
        <v/>
      </c>
      <c r="L85">
        <f>IFERROR(VLOOKUP(F85,Articles!$A:$M,4,FALSE),"")</f>
        <v/>
      </c>
      <c r="M85">
        <f>IF(OR(B85="BE",B85="BT+",B85="BI+"),J85,-J85)</f>
        <v/>
      </c>
      <c r="N85">
        <f>IFERROR(M85*L85,"")</f>
        <v/>
      </c>
    </row>
    <row r="86">
      <c r="G86">
        <f>IFERROR(VLOOKUP(F86,Articles!$A:$M,2,FALSE),"")</f>
        <v/>
      </c>
      <c r="L86">
        <f>IFERROR(VLOOKUP(F86,Articles!$A:$M,4,FALSE),"")</f>
        <v/>
      </c>
      <c r="M86">
        <f>IF(OR(B86="BE",B86="BT+",B86="BI+"),J86,-J86)</f>
        <v/>
      </c>
      <c r="N86">
        <f>IFERROR(M86*L86,"")</f>
        <v/>
      </c>
    </row>
    <row r="87">
      <c r="G87">
        <f>IFERROR(VLOOKUP(F87,Articles!$A:$M,2,FALSE),"")</f>
        <v/>
      </c>
      <c r="L87">
        <f>IFERROR(VLOOKUP(F87,Articles!$A:$M,4,FALSE),"")</f>
        <v/>
      </c>
      <c r="M87">
        <f>IF(OR(B87="BE",B87="BT+",B87="BI+"),J87,-J87)</f>
        <v/>
      </c>
      <c r="N87">
        <f>IFERROR(M87*L87,"")</f>
        <v/>
      </c>
    </row>
    <row r="88">
      <c r="G88">
        <f>IFERROR(VLOOKUP(F88,Articles!$A:$M,2,FALSE),"")</f>
        <v/>
      </c>
      <c r="L88">
        <f>IFERROR(VLOOKUP(F88,Articles!$A:$M,4,FALSE),"")</f>
        <v/>
      </c>
      <c r="M88">
        <f>IF(OR(B88="BE",B88="BT+",B88="BI+"),J88,-J88)</f>
        <v/>
      </c>
      <c r="N88">
        <f>IFERROR(M88*L88,"")</f>
        <v/>
      </c>
    </row>
    <row r="89">
      <c r="G89">
        <f>IFERROR(VLOOKUP(F89,Articles!$A:$M,2,FALSE),"")</f>
        <v/>
      </c>
      <c r="L89">
        <f>IFERROR(VLOOKUP(F89,Articles!$A:$M,4,FALSE),"")</f>
        <v/>
      </c>
      <c r="M89">
        <f>IF(OR(B89="BE",B89="BT+",B89="BI+"),J89,-J89)</f>
        <v/>
      </c>
      <c r="N89">
        <f>IFERROR(M89*L89,"")</f>
        <v/>
      </c>
    </row>
    <row r="90">
      <c r="G90">
        <f>IFERROR(VLOOKUP(F90,Articles!$A:$M,2,FALSE),"")</f>
        <v/>
      </c>
      <c r="L90">
        <f>IFERROR(VLOOKUP(F90,Articles!$A:$M,4,FALSE),"")</f>
        <v/>
      </c>
      <c r="M90">
        <f>IF(OR(B90="BE",B90="BT+",B90="BI+"),J90,-J90)</f>
        <v/>
      </c>
      <c r="N90">
        <f>IFERROR(M90*L90,"")</f>
        <v/>
      </c>
    </row>
    <row r="91">
      <c r="G91">
        <f>IFERROR(VLOOKUP(F91,Articles!$A:$M,2,FALSE),"")</f>
        <v/>
      </c>
      <c r="L91">
        <f>IFERROR(VLOOKUP(F91,Articles!$A:$M,4,FALSE),"")</f>
        <v/>
      </c>
      <c r="M91">
        <f>IF(OR(B91="BE",B91="BT+",B91="BI+"),J91,-J91)</f>
        <v/>
      </c>
      <c r="N91">
        <f>IFERROR(M91*L91,"")</f>
        <v/>
      </c>
    </row>
    <row r="92">
      <c r="G92">
        <f>IFERROR(VLOOKUP(F92,Articles!$A:$M,2,FALSE),"")</f>
        <v/>
      </c>
      <c r="L92">
        <f>IFERROR(VLOOKUP(F92,Articles!$A:$M,4,FALSE),"")</f>
        <v/>
      </c>
      <c r="M92">
        <f>IF(OR(B92="BE",B92="BT+",B92="BI+"),J92,-J92)</f>
        <v/>
      </c>
      <c r="N92">
        <f>IFERROR(M92*L92,"")</f>
        <v/>
      </c>
    </row>
    <row r="93">
      <c r="G93">
        <f>IFERROR(VLOOKUP(F93,Articles!$A:$M,2,FALSE),"")</f>
        <v/>
      </c>
      <c r="L93">
        <f>IFERROR(VLOOKUP(F93,Articles!$A:$M,4,FALSE),"")</f>
        <v/>
      </c>
      <c r="M93">
        <f>IF(OR(B93="BE",B93="BT+",B93="BI+"),J93,-J93)</f>
        <v/>
      </c>
      <c r="N93">
        <f>IFERROR(M93*L93,"")</f>
        <v/>
      </c>
    </row>
    <row r="94">
      <c r="G94">
        <f>IFERROR(VLOOKUP(F94,Articles!$A:$M,2,FALSE),"")</f>
        <v/>
      </c>
      <c r="L94">
        <f>IFERROR(VLOOKUP(F94,Articles!$A:$M,4,FALSE),"")</f>
        <v/>
      </c>
      <c r="M94">
        <f>IF(OR(B94="BE",B94="BT+",B94="BI+"),J94,-J94)</f>
        <v/>
      </c>
      <c r="N94">
        <f>IFERROR(M94*L94,"")</f>
        <v/>
      </c>
    </row>
    <row r="95">
      <c r="G95">
        <f>IFERROR(VLOOKUP(F95,Articles!$A:$M,2,FALSE),"")</f>
        <v/>
      </c>
      <c r="L95">
        <f>IFERROR(VLOOKUP(F95,Articles!$A:$M,4,FALSE),"")</f>
        <v/>
      </c>
      <c r="M95">
        <f>IF(OR(B95="BE",B95="BT+",B95="BI+"),J95,-J95)</f>
        <v/>
      </c>
      <c r="N95">
        <f>IFERROR(M95*L95,"")</f>
        <v/>
      </c>
    </row>
    <row r="96">
      <c r="G96">
        <f>IFERROR(VLOOKUP(F96,Articles!$A:$M,2,FALSE),"")</f>
        <v/>
      </c>
      <c r="L96">
        <f>IFERROR(VLOOKUP(F96,Articles!$A:$M,4,FALSE),"")</f>
        <v/>
      </c>
      <c r="M96">
        <f>IF(OR(B96="BE",B96="BT+",B96="BI+"),J96,-J96)</f>
        <v/>
      </c>
      <c r="N96">
        <f>IFERROR(M96*L96,"")</f>
        <v/>
      </c>
    </row>
    <row r="97">
      <c r="G97">
        <f>IFERROR(VLOOKUP(F97,Articles!$A:$M,2,FALSE),"")</f>
        <v/>
      </c>
      <c r="L97">
        <f>IFERROR(VLOOKUP(F97,Articles!$A:$M,4,FALSE),"")</f>
        <v/>
      </c>
      <c r="M97">
        <f>IF(OR(B97="BE",B97="BT+",B97="BI+"),J97,-J97)</f>
        <v/>
      </c>
      <c r="N97">
        <f>IFERROR(M97*L97,"")</f>
        <v/>
      </c>
    </row>
    <row r="98">
      <c r="G98">
        <f>IFERROR(VLOOKUP(F98,Articles!$A:$M,2,FALSE),"")</f>
        <v/>
      </c>
      <c r="L98">
        <f>IFERROR(VLOOKUP(F98,Articles!$A:$M,4,FALSE),"")</f>
        <v/>
      </c>
      <c r="M98">
        <f>IF(OR(B98="BE",B98="BT+",B98="BI+"),J98,-J98)</f>
        <v/>
      </c>
      <c r="N98">
        <f>IFERROR(M98*L98,"")</f>
        <v/>
      </c>
    </row>
    <row r="99">
      <c r="G99">
        <f>IFERROR(VLOOKUP(F99,Articles!$A:$M,2,FALSE),"")</f>
        <v/>
      </c>
      <c r="L99">
        <f>IFERROR(VLOOKUP(F99,Articles!$A:$M,4,FALSE),"")</f>
        <v/>
      </c>
      <c r="M99">
        <f>IF(OR(B99="BE",B99="BT+",B99="BI+"),J99,-J99)</f>
        <v/>
      </c>
      <c r="N99">
        <f>IFERROR(M99*L99,"")</f>
        <v/>
      </c>
    </row>
    <row r="100">
      <c r="G100">
        <f>IFERROR(VLOOKUP(F100,Articles!$A:$M,2,FALSE),"")</f>
        <v/>
      </c>
      <c r="L100">
        <f>IFERROR(VLOOKUP(F100,Articles!$A:$M,4,FALSE),"")</f>
        <v/>
      </c>
      <c r="M100">
        <f>IF(OR(B100="BE",B100="BT+",B100="BI+"),J100,-J100)</f>
        <v/>
      </c>
      <c r="N100">
        <f>IFERROR(M100*L100,"")</f>
        <v/>
      </c>
    </row>
    <row r="101">
      <c r="G101">
        <f>IFERROR(VLOOKUP(F101,Articles!$A:$M,2,FALSE),"")</f>
        <v/>
      </c>
      <c r="L101">
        <f>IFERROR(VLOOKUP(F101,Articles!$A:$M,4,FALSE),"")</f>
        <v/>
      </c>
      <c r="M101">
        <f>IF(OR(B101="BE",B101="BT+",B101="BI+"),J101,-J101)</f>
        <v/>
      </c>
      <c r="N101">
        <f>IFERROR(M101*L101,"")</f>
        <v/>
      </c>
    </row>
    <row r="102">
      <c r="G102">
        <f>IFERROR(VLOOKUP(F102,Articles!$A:$M,2,FALSE),"")</f>
        <v/>
      </c>
      <c r="L102">
        <f>IFERROR(VLOOKUP(F102,Articles!$A:$M,4,FALSE),"")</f>
        <v/>
      </c>
      <c r="M102">
        <f>IF(OR(B102="BE",B102="BT+",B102="BI+"),J102,-J102)</f>
        <v/>
      </c>
      <c r="N102">
        <f>IFERROR(M102*L102,"")</f>
        <v/>
      </c>
    </row>
    <row r="103">
      <c r="G103">
        <f>IFERROR(VLOOKUP(F103,Articles!$A:$M,2,FALSE),"")</f>
        <v/>
      </c>
      <c r="L103">
        <f>IFERROR(VLOOKUP(F103,Articles!$A:$M,4,FALSE),"")</f>
        <v/>
      </c>
      <c r="M103">
        <f>IF(OR(B103="BE",B103="BT+",B103="BI+"),J103,-J103)</f>
        <v/>
      </c>
      <c r="N103">
        <f>IFERROR(M103*L103,"")</f>
        <v/>
      </c>
    </row>
    <row r="104">
      <c r="G104">
        <f>IFERROR(VLOOKUP(F104,Articles!$A:$M,2,FALSE),"")</f>
        <v/>
      </c>
      <c r="L104">
        <f>IFERROR(VLOOKUP(F104,Articles!$A:$M,4,FALSE),"")</f>
        <v/>
      </c>
      <c r="M104">
        <f>IF(OR(B104="BE",B104="BT+",B104="BI+"),J104,-J104)</f>
        <v/>
      </c>
      <c r="N104">
        <f>IFERROR(M104*L104,"")</f>
        <v/>
      </c>
    </row>
    <row r="105">
      <c r="G105">
        <f>IFERROR(VLOOKUP(F105,Articles!$A:$M,2,FALSE),"")</f>
        <v/>
      </c>
      <c r="L105">
        <f>IFERROR(VLOOKUP(F105,Articles!$A:$M,4,FALSE),"")</f>
        <v/>
      </c>
      <c r="M105">
        <f>IF(OR(B105="BE",B105="BT+",B105="BI+"),J105,-J105)</f>
        <v/>
      </c>
      <c r="N105">
        <f>IFERROR(M105*L105,"")</f>
        <v/>
      </c>
    </row>
    <row r="106">
      <c r="G106">
        <f>IFERROR(VLOOKUP(F106,Articles!$A:$M,2,FALSE),"")</f>
        <v/>
      </c>
      <c r="L106">
        <f>IFERROR(VLOOKUP(F106,Articles!$A:$M,4,FALSE),"")</f>
        <v/>
      </c>
      <c r="M106">
        <f>IF(OR(B106="BE",B106="BT+",B106="BI+"),J106,-J106)</f>
        <v/>
      </c>
      <c r="N106">
        <f>IFERROR(M106*L106,"")</f>
        <v/>
      </c>
    </row>
    <row r="107">
      <c r="G107">
        <f>IFERROR(VLOOKUP(F107,Articles!$A:$M,2,FALSE),"")</f>
        <v/>
      </c>
      <c r="L107">
        <f>IFERROR(VLOOKUP(F107,Articles!$A:$M,4,FALSE),"")</f>
        <v/>
      </c>
      <c r="M107">
        <f>IF(OR(B107="BE",B107="BT+",B107="BI+"),J107,-J107)</f>
        <v/>
      </c>
      <c r="N107">
        <f>IFERROR(M107*L107,"")</f>
        <v/>
      </c>
    </row>
    <row r="108">
      <c r="G108">
        <f>IFERROR(VLOOKUP(F108,Articles!$A:$M,2,FALSE),"")</f>
        <v/>
      </c>
      <c r="L108">
        <f>IFERROR(VLOOKUP(F108,Articles!$A:$M,4,FALSE),"")</f>
        <v/>
      </c>
      <c r="M108">
        <f>IF(OR(B108="BE",B108="BT+",B108="BI+"),J108,-J108)</f>
        <v/>
      </c>
      <c r="N108">
        <f>IFERROR(M108*L108,"")</f>
        <v/>
      </c>
    </row>
    <row r="109">
      <c r="G109">
        <f>IFERROR(VLOOKUP(F109,Articles!$A:$M,2,FALSE),"")</f>
        <v/>
      </c>
      <c r="L109">
        <f>IFERROR(VLOOKUP(F109,Articles!$A:$M,4,FALSE),"")</f>
        <v/>
      </c>
      <c r="M109">
        <f>IF(OR(B109="BE",B109="BT+",B109="BI+"),J109,-J109)</f>
        <v/>
      </c>
      <c r="N109">
        <f>IFERROR(M109*L109,"")</f>
        <v/>
      </c>
    </row>
    <row r="110">
      <c r="G110">
        <f>IFERROR(VLOOKUP(F110,Articles!$A:$M,2,FALSE),"")</f>
        <v/>
      </c>
      <c r="L110">
        <f>IFERROR(VLOOKUP(F110,Articles!$A:$M,4,FALSE),"")</f>
        <v/>
      </c>
      <c r="M110">
        <f>IF(OR(B110="BE",B110="BT+",B110="BI+"),J110,-J110)</f>
        <v/>
      </c>
      <c r="N110">
        <f>IFERROR(M110*L110,"")</f>
        <v/>
      </c>
    </row>
    <row r="111">
      <c r="G111">
        <f>IFERROR(VLOOKUP(F111,Articles!$A:$M,2,FALSE),"")</f>
        <v/>
      </c>
      <c r="L111">
        <f>IFERROR(VLOOKUP(F111,Articles!$A:$M,4,FALSE),"")</f>
        <v/>
      </c>
      <c r="M111">
        <f>IF(OR(B111="BE",B111="BT+",B111="BI+"),J111,-J111)</f>
        <v/>
      </c>
      <c r="N111">
        <f>IFERROR(M111*L111,"")</f>
        <v/>
      </c>
    </row>
    <row r="112">
      <c r="G112">
        <f>IFERROR(VLOOKUP(F112,Articles!$A:$M,2,FALSE),"")</f>
        <v/>
      </c>
      <c r="L112">
        <f>IFERROR(VLOOKUP(F112,Articles!$A:$M,4,FALSE),"")</f>
        <v/>
      </c>
      <c r="M112">
        <f>IF(OR(B112="BE",B112="BT+",B112="BI+"),J112,-J112)</f>
        <v/>
      </c>
      <c r="N112">
        <f>IFERROR(M112*L112,"")</f>
        <v/>
      </c>
    </row>
    <row r="113">
      <c r="G113">
        <f>IFERROR(VLOOKUP(F113,Articles!$A:$M,2,FALSE),"")</f>
        <v/>
      </c>
      <c r="L113">
        <f>IFERROR(VLOOKUP(F113,Articles!$A:$M,4,FALSE),"")</f>
        <v/>
      </c>
      <c r="M113">
        <f>IF(OR(B113="BE",B113="BT+",B113="BI+"),J113,-J113)</f>
        <v/>
      </c>
      <c r="N113">
        <f>IFERROR(M113*L113,"")</f>
        <v/>
      </c>
    </row>
    <row r="114">
      <c r="G114">
        <f>IFERROR(VLOOKUP(F114,Articles!$A:$M,2,FALSE),"")</f>
        <v/>
      </c>
      <c r="L114">
        <f>IFERROR(VLOOKUP(F114,Articles!$A:$M,4,FALSE),"")</f>
        <v/>
      </c>
      <c r="M114">
        <f>IF(OR(B114="BE",B114="BT+",B114="BI+"),J114,-J114)</f>
        <v/>
      </c>
      <c r="N114">
        <f>IFERROR(M114*L114,"")</f>
        <v/>
      </c>
    </row>
    <row r="115">
      <c r="G115">
        <f>IFERROR(VLOOKUP(F115,Articles!$A:$M,2,FALSE),"")</f>
        <v/>
      </c>
      <c r="L115">
        <f>IFERROR(VLOOKUP(F115,Articles!$A:$M,4,FALSE),"")</f>
        <v/>
      </c>
      <c r="M115">
        <f>IF(OR(B115="BE",B115="BT+",B115="BI+"),J115,-J115)</f>
        <v/>
      </c>
      <c r="N115">
        <f>IFERROR(M115*L115,"")</f>
        <v/>
      </c>
    </row>
    <row r="116">
      <c r="G116">
        <f>IFERROR(VLOOKUP(F116,Articles!$A:$M,2,FALSE),"")</f>
        <v/>
      </c>
      <c r="L116">
        <f>IFERROR(VLOOKUP(F116,Articles!$A:$M,4,FALSE),"")</f>
        <v/>
      </c>
      <c r="M116">
        <f>IF(OR(B116="BE",B116="BT+",B116="BI+"),J116,-J116)</f>
        <v/>
      </c>
      <c r="N116">
        <f>IFERROR(M116*L116,"")</f>
        <v/>
      </c>
    </row>
    <row r="117">
      <c r="G117">
        <f>IFERROR(VLOOKUP(F117,Articles!$A:$M,2,FALSE),"")</f>
        <v/>
      </c>
      <c r="L117">
        <f>IFERROR(VLOOKUP(F117,Articles!$A:$M,4,FALSE),"")</f>
        <v/>
      </c>
      <c r="M117">
        <f>IF(OR(B117="BE",B117="BT+",B117="BI+"),J117,-J117)</f>
        <v/>
      </c>
      <c r="N117">
        <f>IFERROR(M117*L117,"")</f>
        <v/>
      </c>
    </row>
    <row r="118">
      <c r="G118">
        <f>IFERROR(VLOOKUP(F118,Articles!$A:$M,2,FALSE),"")</f>
        <v/>
      </c>
      <c r="L118">
        <f>IFERROR(VLOOKUP(F118,Articles!$A:$M,4,FALSE),"")</f>
        <v/>
      </c>
      <c r="M118">
        <f>IF(OR(B118="BE",B118="BT+",B118="BI+"),J118,-J118)</f>
        <v/>
      </c>
      <c r="N118">
        <f>IFERROR(M118*L118,"")</f>
        <v/>
      </c>
    </row>
    <row r="119">
      <c r="G119">
        <f>IFERROR(VLOOKUP(F119,Articles!$A:$M,2,FALSE),"")</f>
        <v/>
      </c>
      <c r="L119">
        <f>IFERROR(VLOOKUP(F119,Articles!$A:$M,4,FALSE),"")</f>
        <v/>
      </c>
      <c r="M119">
        <f>IF(OR(B119="BE",B119="BT+",B119="BI+"),J119,-J119)</f>
        <v/>
      </c>
      <c r="N119">
        <f>IFERROR(M119*L119,"")</f>
        <v/>
      </c>
    </row>
    <row r="120">
      <c r="G120">
        <f>IFERROR(VLOOKUP(F120,Articles!$A:$M,2,FALSE),"")</f>
        <v/>
      </c>
      <c r="L120">
        <f>IFERROR(VLOOKUP(F120,Articles!$A:$M,4,FALSE),"")</f>
        <v/>
      </c>
      <c r="M120">
        <f>IF(OR(B120="BE",B120="BT+",B120="BI+"),J120,-J120)</f>
        <v/>
      </c>
      <c r="N120">
        <f>IFERROR(M120*L120,"")</f>
        <v/>
      </c>
    </row>
    <row r="121">
      <c r="G121">
        <f>IFERROR(VLOOKUP(F121,Articles!$A:$M,2,FALSE),"")</f>
        <v/>
      </c>
      <c r="L121">
        <f>IFERROR(VLOOKUP(F121,Articles!$A:$M,4,FALSE),"")</f>
        <v/>
      </c>
      <c r="M121">
        <f>IF(OR(B121="BE",B121="BT+",B121="BI+"),J121,-J121)</f>
        <v/>
      </c>
      <c r="N121">
        <f>IFERROR(M121*L121,"")</f>
        <v/>
      </c>
    </row>
    <row r="122">
      <c r="G122">
        <f>IFERROR(VLOOKUP(F122,Articles!$A:$M,2,FALSE),"")</f>
        <v/>
      </c>
      <c r="L122">
        <f>IFERROR(VLOOKUP(F122,Articles!$A:$M,4,FALSE),"")</f>
        <v/>
      </c>
      <c r="M122">
        <f>IF(OR(B122="BE",B122="BT+",B122="BI+"),J122,-J122)</f>
        <v/>
      </c>
      <c r="N122">
        <f>IFERROR(M122*L122,"")</f>
        <v/>
      </c>
    </row>
    <row r="123">
      <c r="G123">
        <f>IFERROR(VLOOKUP(F123,Articles!$A:$M,2,FALSE),"")</f>
        <v/>
      </c>
      <c r="L123">
        <f>IFERROR(VLOOKUP(F123,Articles!$A:$M,4,FALSE),"")</f>
        <v/>
      </c>
      <c r="M123">
        <f>IF(OR(B123="BE",B123="BT+",B123="BI+"),J123,-J123)</f>
        <v/>
      </c>
      <c r="N123">
        <f>IFERROR(M123*L123,"")</f>
        <v/>
      </c>
    </row>
    <row r="124">
      <c r="G124">
        <f>IFERROR(VLOOKUP(F124,Articles!$A:$M,2,FALSE),"")</f>
        <v/>
      </c>
      <c r="L124">
        <f>IFERROR(VLOOKUP(F124,Articles!$A:$M,4,FALSE),"")</f>
        <v/>
      </c>
      <c r="M124">
        <f>IF(OR(B124="BE",B124="BT+",B124="BI+"),J124,-J124)</f>
        <v/>
      </c>
      <c r="N124">
        <f>IFERROR(M124*L124,"")</f>
        <v/>
      </c>
    </row>
    <row r="125">
      <c r="G125">
        <f>IFERROR(VLOOKUP(F125,Articles!$A:$M,2,FALSE),"")</f>
        <v/>
      </c>
      <c r="L125">
        <f>IFERROR(VLOOKUP(F125,Articles!$A:$M,4,FALSE),"")</f>
        <v/>
      </c>
      <c r="M125">
        <f>IF(OR(B125="BE",B125="BT+",B125="BI+"),J125,-J125)</f>
        <v/>
      </c>
      <c r="N125">
        <f>IFERROR(M125*L125,"")</f>
        <v/>
      </c>
    </row>
    <row r="126">
      <c r="G126">
        <f>IFERROR(VLOOKUP(F126,Articles!$A:$M,2,FALSE),"")</f>
        <v/>
      </c>
      <c r="L126">
        <f>IFERROR(VLOOKUP(F126,Articles!$A:$M,4,FALSE),"")</f>
        <v/>
      </c>
      <c r="M126">
        <f>IF(OR(B126="BE",B126="BT+",B126="BI+"),J126,-J126)</f>
        <v/>
      </c>
      <c r="N126">
        <f>IFERROR(M126*L126,"")</f>
        <v/>
      </c>
    </row>
    <row r="127">
      <c r="G127">
        <f>IFERROR(VLOOKUP(F127,Articles!$A:$M,2,FALSE),"")</f>
        <v/>
      </c>
      <c r="L127">
        <f>IFERROR(VLOOKUP(F127,Articles!$A:$M,4,FALSE),"")</f>
        <v/>
      </c>
      <c r="M127">
        <f>IF(OR(B127="BE",B127="BT+",B127="BI+"),J127,-J127)</f>
        <v/>
      </c>
      <c r="N127">
        <f>IFERROR(M127*L127,"")</f>
        <v/>
      </c>
    </row>
    <row r="128">
      <c r="G128">
        <f>IFERROR(VLOOKUP(F128,Articles!$A:$M,2,FALSE),"")</f>
        <v/>
      </c>
      <c r="L128">
        <f>IFERROR(VLOOKUP(F128,Articles!$A:$M,4,FALSE),"")</f>
        <v/>
      </c>
      <c r="M128">
        <f>IF(OR(B128="BE",B128="BT+",B128="BI+"),J128,-J128)</f>
        <v/>
      </c>
      <c r="N128">
        <f>IFERROR(M128*L128,"")</f>
        <v/>
      </c>
    </row>
    <row r="129">
      <c r="G129">
        <f>IFERROR(VLOOKUP(F129,Articles!$A:$M,2,FALSE),"")</f>
        <v/>
      </c>
      <c r="L129">
        <f>IFERROR(VLOOKUP(F129,Articles!$A:$M,4,FALSE),"")</f>
        <v/>
      </c>
      <c r="M129">
        <f>IF(OR(B129="BE",B129="BT+",B129="BI+"),J129,-J129)</f>
        <v/>
      </c>
      <c r="N129">
        <f>IFERROR(M129*L129,"")</f>
        <v/>
      </c>
    </row>
    <row r="130">
      <c r="G130">
        <f>IFERROR(VLOOKUP(F130,Articles!$A:$M,2,FALSE),"")</f>
        <v/>
      </c>
      <c r="L130">
        <f>IFERROR(VLOOKUP(F130,Articles!$A:$M,4,FALSE),"")</f>
        <v/>
      </c>
      <c r="M130">
        <f>IF(OR(B130="BE",B130="BT+",B130="BI+"),J130,-J130)</f>
        <v/>
      </c>
      <c r="N130">
        <f>IFERROR(M130*L130,"")</f>
        <v/>
      </c>
    </row>
    <row r="131">
      <c r="G131">
        <f>IFERROR(VLOOKUP(F131,Articles!$A:$M,2,FALSE),"")</f>
        <v/>
      </c>
      <c r="L131">
        <f>IFERROR(VLOOKUP(F131,Articles!$A:$M,4,FALSE),"")</f>
        <v/>
      </c>
      <c r="M131">
        <f>IF(OR(B131="BE",B131="BT+",B131="BI+"),J131,-J131)</f>
        <v/>
      </c>
      <c r="N131">
        <f>IFERROR(M131*L131,"")</f>
        <v/>
      </c>
    </row>
    <row r="132">
      <c r="G132">
        <f>IFERROR(VLOOKUP(F132,Articles!$A:$M,2,FALSE),"")</f>
        <v/>
      </c>
      <c r="L132">
        <f>IFERROR(VLOOKUP(F132,Articles!$A:$M,4,FALSE),"")</f>
        <v/>
      </c>
      <c r="M132">
        <f>IF(OR(B132="BE",B132="BT+",B132="BI+"),J132,-J132)</f>
        <v/>
      </c>
      <c r="N132">
        <f>IFERROR(M132*L132,"")</f>
        <v/>
      </c>
    </row>
    <row r="133">
      <c r="G133">
        <f>IFERROR(VLOOKUP(F133,Articles!$A:$M,2,FALSE),"")</f>
        <v/>
      </c>
      <c r="L133">
        <f>IFERROR(VLOOKUP(F133,Articles!$A:$M,4,FALSE),"")</f>
        <v/>
      </c>
      <c r="M133">
        <f>IF(OR(B133="BE",B133="BT+",B133="BI+"),J133,-J133)</f>
        <v/>
      </c>
      <c r="N133">
        <f>IFERROR(M133*L133,"")</f>
        <v/>
      </c>
    </row>
    <row r="134">
      <c r="G134">
        <f>IFERROR(VLOOKUP(F134,Articles!$A:$M,2,FALSE),"")</f>
        <v/>
      </c>
      <c r="L134">
        <f>IFERROR(VLOOKUP(F134,Articles!$A:$M,4,FALSE),"")</f>
        <v/>
      </c>
      <c r="M134">
        <f>IF(OR(B134="BE",B134="BT+",B134="BI+"),J134,-J134)</f>
        <v/>
      </c>
      <c r="N134">
        <f>IFERROR(M134*L134,"")</f>
        <v/>
      </c>
    </row>
    <row r="135">
      <c r="G135">
        <f>IFERROR(VLOOKUP(F135,Articles!$A:$M,2,FALSE),"")</f>
        <v/>
      </c>
      <c r="L135">
        <f>IFERROR(VLOOKUP(F135,Articles!$A:$M,4,FALSE),"")</f>
        <v/>
      </c>
      <c r="M135">
        <f>IF(OR(B135="BE",B135="BT+",B135="BI+"),J135,-J135)</f>
        <v/>
      </c>
      <c r="N135">
        <f>IFERROR(M135*L135,"")</f>
        <v/>
      </c>
    </row>
    <row r="136">
      <c r="G136">
        <f>IFERROR(VLOOKUP(F136,Articles!$A:$M,2,FALSE),"")</f>
        <v/>
      </c>
      <c r="L136">
        <f>IFERROR(VLOOKUP(F136,Articles!$A:$M,4,FALSE),"")</f>
        <v/>
      </c>
      <c r="M136">
        <f>IF(OR(B136="BE",B136="BT+",B136="BI+"),J136,-J136)</f>
        <v/>
      </c>
      <c r="N136">
        <f>IFERROR(M136*L136,"")</f>
        <v/>
      </c>
    </row>
    <row r="137">
      <c r="G137">
        <f>IFERROR(VLOOKUP(F137,Articles!$A:$M,2,FALSE),"")</f>
        <v/>
      </c>
      <c r="L137">
        <f>IFERROR(VLOOKUP(F137,Articles!$A:$M,4,FALSE),"")</f>
        <v/>
      </c>
      <c r="M137">
        <f>IF(OR(B137="BE",B137="BT+",B137="BI+"),J137,-J137)</f>
        <v/>
      </c>
      <c r="N137">
        <f>IFERROR(M137*L137,"")</f>
        <v/>
      </c>
    </row>
    <row r="138">
      <c r="G138">
        <f>IFERROR(VLOOKUP(F138,Articles!$A:$M,2,FALSE),"")</f>
        <v/>
      </c>
      <c r="L138">
        <f>IFERROR(VLOOKUP(F138,Articles!$A:$M,4,FALSE),"")</f>
        <v/>
      </c>
      <c r="M138">
        <f>IF(OR(B138="BE",B138="BT+",B138="BI+"),J138,-J138)</f>
        <v/>
      </c>
      <c r="N138">
        <f>IFERROR(M138*L138,"")</f>
        <v/>
      </c>
    </row>
    <row r="139">
      <c r="G139">
        <f>IFERROR(VLOOKUP(F139,Articles!$A:$M,2,FALSE),"")</f>
        <v/>
      </c>
      <c r="L139">
        <f>IFERROR(VLOOKUP(F139,Articles!$A:$M,4,FALSE),"")</f>
        <v/>
      </c>
      <c r="M139">
        <f>IF(OR(B139="BE",B139="BT+",B139="BI+"),J139,-J139)</f>
        <v/>
      </c>
      <c r="N139">
        <f>IFERROR(M139*L139,"")</f>
        <v/>
      </c>
    </row>
    <row r="140">
      <c r="G140">
        <f>IFERROR(VLOOKUP(F140,Articles!$A:$M,2,FALSE),"")</f>
        <v/>
      </c>
      <c r="L140">
        <f>IFERROR(VLOOKUP(F140,Articles!$A:$M,4,FALSE),"")</f>
        <v/>
      </c>
      <c r="M140">
        <f>IF(OR(B140="BE",B140="BT+",B140="BI+"),J140,-J140)</f>
        <v/>
      </c>
      <c r="N140">
        <f>IFERROR(M140*L140,"")</f>
        <v/>
      </c>
    </row>
    <row r="141">
      <c r="G141">
        <f>IFERROR(VLOOKUP(F141,Articles!$A:$M,2,FALSE),"")</f>
        <v/>
      </c>
      <c r="L141">
        <f>IFERROR(VLOOKUP(F141,Articles!$A:$M,4,FALSE),"")</f>
        <v/>
      </c>
      <c r="M141">
        <f>IF(OR(B141="BE",B141="BT+",B141="BI+"),J141,-J141)</f>
        <v/>
      </c>
      <c r="N141">
        <f>IFERROR(M141*L141,"")</f>
        <v/>
      </c>
    </row>
    <row r="142">
      <c r="G142">
        <f>IFERROR(VLOOKUP(F142,Articles!$A:$M,2,FALSE),"")</f>
        <v/>
      </c>
      <c r="L142">
        <f>IFERROR(VLOOKUP(F142,Articles!$A:$M,4,FALSE),"")</f>
        <v/>
      </c>
      <c r="M142">
        <f>IF(OR(B142="BE",B142="BT+",B142="BI+"),J142,-J142)</f>
        <v/>
      </c>
      <c r="N142">
        <f>IFERROR(M142*L142,"")</f>
        <v/>
      </c>
    </row>
    <row r="143">
      <c r="G143">
        <f>IFERROR(VLOOKUP(F143,Articles!$A:$M,2,FALSE),"")</f>
        <v/>
      </c>
      <c r="L143">
        <f>IFERROR(VLOOKUP(F143,Articles!$A:$M,4,FALSE),"")</f>
        <v/>
      </c>
      <c r="M143">
        <f>IF(OR(B143="BE",B143="BT+",B143="BI+"),J143,-J143)</f>
        <v/>
      </c>
      <c r="N143">
        <f>IFERROR(M143*L143,"")</f>
        <v/>
      </c>
    </row>
    <row r="144">
      <c r="G144">
        <f>IFERROR(VLOOKUP(F144,Articles!$A:$M,2,FALSE),"")</f>
        <v/>
      </c>
      <c r="L144">
        <f>IFERROR(VLOOKUP(F144,Articles!$A:$M,4,FALSE),"")</f>
        <v/>
      </c>
      <c r="M144">
        <f>IF(OR(B144="BE",B144="BT+",B144="BI+"),J144,-J144)</f>
        <v/>
      </c>
      <c r="N144">
        <f>IFERROR(M144*L144,"")</f>
        <v/>
      </c>
    </row>
    <row r="145">
      <c r="G145">
        <f>IFERROR(VLOOKUP(F145,Articles!$A:$M,2,FALSE),"")</f>
        <v/>
      </c>
      <c r="L145">
        <f>IFERROR(VLOOKUP(F145,Articles!$A:$M,4,FALSE),"")</f>
        <v/>
      </c>
      <c r="M145">
        <f>IF(OR(B145="BE",B145="BT+",B145="BI+"),J145,-J145)</f>
        <v/>
      </c>
      <c r="N145">
        <f>IFERROR(M145*L145,"")</f>
        <v/>
      </c>
    </row>
    <row r="146">
      <c r="G146">
        <f>IFERROR(VLOOKUP(F146,Articles!$A:$M,2,FALSE),"")</f>
        <v/>
      </c>
      <c r="L146">
        <f>IFERROR(VLOOKUP(F146,Articles!$A:$M,4,FALSE),"")</f>
        <v/>
      </c>
      <c r="M146">
        <f>IF(OR(B146="BE",B146="BT+",B146="BI+"),J146,-J146)</f>
        <v/>
      </c>
      <c r="N146">
        <f>IFERROR(M146*L146,"")</f>
        <v/>
      </c>
    </row>
    <row r="147">
      <c r="G147">
        <f>IFERROR(VLOOKUP(F147,Articles!$A:$M,2,FALSE),"")</f>
        <v/>
      </c>
      <c r="L147">
        <f>IFERROR(VLOOKUP(F147,Articles!$A:$M,4,FALSE),"")</f>
        <v/>
      </c>
      <c r="M147">
        <f>IF(OR(B147="BE",B147="BT+",B147="BI+"),J147,-J147)</f>
        <v/>
      </c>
      <c r="N147">
        <f>IFERROR(M147*L147,"")</f>
        <v/>
      </c>
    </row>
    <row r="148">
      <c r="G148">
        <f>IFERROR(VLOOKUP(F148,Articles!$A:$M,2,FALSE),"")</f>
        <v/>
      </c>
      <c r="L148">
        <f>IFERROR(VLOOKUP(F148,Articles!$A:$M,4,FALSE),"")</f>
        <v/>
      </c>
      <c r="M148">
        <f>IF(OR(B148="BE",B148="BT+",B148="BI+"),J148,-J148)</f>
        <v/>
      </c>
      <c r="N148">
        <f>IFERROR(M148*L148,"")</f>
        <v/>
      </c>
    </row>
    <row r="149">
      <c r="G149">
        <f>IFERROR(VLOOKUP(F149,Articles!$A:$M,2,FALSE),"")</f>
        <v/>
      </c>
      <c r="L149">
        <f>IFERROR(VLOOKUP(F149,Articles!$A:$M,4,FALSE),"")</f>
        <v/>
      </c>
      <c r="M149">
        <f>IF(OR(B149="BE",B149="BT+",B149="BI+"),J149,-J149)</f>
        <v/>
      </c>
      <c r="N149">
        <f>IFERROR(M149*L149,"")</f>
        <v/>
      </c>
    </row>
    <row r="150">
      <c r="G150">
        <f>IFERROR(VLOOKUP(F150,Articles!$A:$M,2,FALSE),"")</f>
        <v/>
      </c>
      <c r="L150">
        <f>IFERROR(VLOOKUP(F150,Articles!$A:$M,4,FALSE),"")</f>
        <v/>
      </c>
      <c r="M150">
        <f>IF(OR(B150="BE",B150="BT+",B150="BI+"),J150,-J150)</f>
        <v/>
      </c>
      <c r="N150">
        <f>IFERROR(M150*L150,"")</f>
        <v/>
      </c>
    </row>
    <row r="151">
      <c r="G151">
        <f>IFERROR(VLOOKUP(F151,Articles!$A:$M,2,FALSE),"")</f>
        <v/>
      </c>
      <c r="L151">
        <f>IFERROR(VLOOKUP(F151,Articles!$A:$M,4,FALSE),"")</f>
        <v/>
      </c>
      <c r="M151">
        <f>IF(OR(B151="BE",B151="BT+",B151="BI+"),J151,-J151)</f>
        <v/>
      </c>
      <c r="N151">
        <f>IFERROR(M151*L151,"")</f>
        <v/>
      </c>
    </row>
    <row r="152">
      <c r="G152">
        <f>IFERROR(VLOOKUP(F152,Articles!$A:$M,2,FALSE),"")</f>
        <v/>
      </c>
      <c r="L152">
        <f>IFERROR(VLOOKUP(F152,Articles!$A:$M,4,FALSE),"")</f>
        <v/>
      </c>
      <c r="M152">
        <f>IF(OR(B152="BE",B152="BT+",B152="BI+"),J152,-J152)</f>
        <v/>
      </c>
      <c r="N152">
        <f>IFERROR(M152*L152,"")</f>
        <v/>
      </c>
    </row>
    <row r="153">
      <c r="G153">
        <f>IFERROR(VLOOKUP(F153,Articles!$A:$M,2,FALSE),"")</f>
        <v/>
      </c>
      <c r="L153">
        <f>IFERROR(VLOOKUP(F153,Articles!$A:$M,4,FALSE),"")</f>
        <v/>
      </c>
      <c r="M153">
        <f>IF(OR(B153="BE",B153="BT+",B153="BI+"),J153,-J153)</f>
        <v/>
      </c>
      <c r="N153">
        <f>IFERROR(M153*L153,"")</f>
        <v/>
      </c>
    </row>
    <row r="154">
      <c r="G154">
        <f>IFERROR(VLOOKUP(F154,Articles!$A:$M,2,FALSE),"")</f>
        <v/>
      </c>
      <c r="L154">
        <f>IFERROR(VLOOKUP(F154,Articles!$A:$M,4,FALSE),"")</f>
        <v/>
      </c>
      <c r="M154">
        <f>IF(OR(B154="BE",B154="BT+",B154="BI+"),J154,-J154)</f>
        <v/>
      </c>
      <c r="N154">
        <f>IFERROR(M154*L154,"")</f>
        <v/>
      </c>
    </row>
    <row r="155">
      <c r="G155">
        <f>IFERROR(VLOOKUP(F155,Articles!$A:$M,2,FALSE),"")</f>
        <v/>
      </c>
      <c r="L155">
        <f>IFERROR(VLOOKUP(F155,Articles!$A:$M,4,FALSE),"")</f>
        <v/>
      </c>
      <c r="M155">
        <f>IF(OR(B155="BE",B155="BT+",B155="BI+"),J155,-J155)</f>
        <v/>
      </c>
      <c r="N155">
        <f>IFERROR(M155*L155,"")</f>
        <v/>
      </c>
    </row>
    <row r="156">
      <c r="G156">
        <f>IFERROR(VLOOKUP(F156,Articles!$A:$M,2,FALSE),"")</f>
        <v/>
      </c>
      <c r="L156">
        <f>IFERROR(VLOOKUP(F156,Articles!$A:$M,4,FALSE),"")</f>
        <v/>
      </c>
      <c r="M156">
        <f>IF(OR(B156="BE",B156="BT+",B156="BI+"),J156,-J156)</f>
        <v/>
      </c>
      <c r="N156">
        <f>IFERROR(M156*L156,"")</f>
        <v/>
      </c>
    </row>
    <row r="157">
      <c r="G157">
        <f>IFERROR(VLOOKUP(F157,Articles!$A:$M,2,FALSE),"")</f>
        <v/>
      </c>
      <c r="L157">
        <f>IFERROR(VLOOKUP(F157,Articles!$A:$M,4,FALSE),"")</f>
        <v/>
      </c>
      <c r="M157">
        <f>IF(OR(B157="BE",B157="BT+",B157="BI+"),J157,-J157)</f>
        <v/>
      </c>
      <c r="N157">
        <f>IFERROR(M157*L157,"")</f>
        <v/>
      </c>
    </row>
    <row r="158">
      <c r="G158">
        <f>IFERROR(VLOOKUP(F158,Articles!$A:$M,2,FALSE),"")</f>
        <v/>
      </c>
      <c r="L158">
        <f>IFERROR(VLOOKUP(F158,Articles!$A:$M,4,FALSE),"")</f>
        <v/>
      </c>
      <c r="M158">
        <f>IF(OR(B158="BE",B158="BT+",B158="BI+"),J158,-J158)</f>
        <v/>
      </c>
      <c r="N158">
        <f>IFERROR(M158*L158,"")</f>
        <v/>
      </c>
    </row>
    <row r="159">
      <c r="G159">
        <f>IFERROR(VLOOKUP(F159,Articles!$A:$M,2,FALSE),"")</f>
        <v/>
      </c>
      <c r="L159">
        <f>IFERROR(VLOOKUP(F159,Articles!$A:$M,4,FALSE),"")</f>
        <v/>
      </c>
      <c r="M159">
        <f>IF(OR(B159="BE",B159="BT+",B159="BI+"),J159,-J159)</f>
        <v/>
      </c>
      <c r="N159">
        <f>IFERROR(M159*L159,"")</f>
        <v/>
      </c>
    </row>
    <row r="160">
      <c r="G160">
        <f>IFERROR(VLOOKUP(F160,Articles!$A:$M,2,FALSE),"")</f>
        <v/>
      </c>
      <c r="L160">
        <f>IFERROR(VLOOKUP(F160,Articles!$A:$M,4,FALSE),"")</f>
        <v/>
      </c>
      <c r="M160">
        <f>IF(OR(B160="BE",B160="BT+",B160="BI+"),J160,-J160)</f>
        <v/>
      </c>
      <c r="N160">
        <f>IFERROR(M160*L160,"")</f>
        <v/>
      </c>
    </row>
    <row r="161">
      <c r="G161">
        <f>IFERROR(VLOOKUP(F161,Articles!$A:$M,2,FALSE),"")</f>
        <v/>
      </c>
      <c r="L161">
        <f>IFERROR(VLOOKUP(F161,Articles!$A:$M,4,FALSE),"")</f>
        <v/>
      </c>
      <c r="M161">
        <f>IF(OR(B161="BE",B161="BT+",B161="BI+"),J161,-J161)</f>
        <v/>
      </c>
      <c r="N161">
        <f>IFERROR(M161*L161,"")</f>
        <v/>
      </c>
    </row>
    <row r="162">
      <c r="G162">
        <f>IFERROR(VLOOKUP(F162,Articles!$A:$M,2,FALSE),"")</f>
        <v/>
      </c>
      <c r="L162">
        <f>IFERROR(VLOOKUP(F162,Articles!$A:$M,4,FALSE),"")</f>
        <v/>
      </c>
      <c r="M162">
        <f>IF(OR(B162="BE",B162="BT+",B162="BI+"),J162,-J162)</f>
        <v/>
      </c>
      <c r="N162">
        <f>IFERROR(M162*L162,"")</f>
        <v/>
      </c>
    </row>
    <row r="163">
      <c r="G163">
        <f>IFERROR(VLOOKUP(F163,Articles!$A:$M,2,FALSE),"")</f>
        <v/>
      </c>
      <c r="L163">
        <f>IFERROR(VLOOKUP(F163,Articles!$A:$M,4,FALSE),"")</f>
        <v/>
      </c>
      <c r="M163">
        <f>IF(OR(B163="BE",B163="BT+",B163="BI+"),J163,-J163)</f>
        <v/>
      </c>
      <c r="N163">
        <f>IFERROR(M163*L163,"")</f>
        <v/>
      </c>
    </row>
    <row r="164">
      <c r="G164">
        <f>IFERROR(VLOOKUP(F164,Articles!$A:$M,2,FALSE),"")</f>
        <v/>
      </c>
      <c r="L164">
        <f>IFERROR(VLOOKUP(F164,Articles!$A:$M,4,FALSE),"")</f>
        <v/>
      </c>
      <c r="M164">
        <f>IF(OR(B164="BE",B164="BT+",B164="BI+"),J164,-J164)</f>
        <v/>
      </c>
      <c r="N164">
        <f>IFERROR(M164*L164,"")</f>
        <v/>
      </c>
    </row>
    <row r="165">
      <c r="G165">
        <f>IFERROR(VLOOKUP(F165,Articles!$A:$M,2,FALSE),"")</f>
        <v/>
      </c>
      <c r="L165">
        <f>IFERROR(VLOOKUP(F165,Articles!$A:$M,4,FALSE),"")</f>
        <v/>
      </c>
      <c r="M165">
        <f>IF(OR(B165="BE",B165="BT+",B165="BI+"),J165,-J165)</f>
        <v/>
      </c>
      <c r="N165">
        <f>IFERROR(M165*L165,"")</f>
        <v/>
      </c>
    </row>
    <row r="166">
      <c r="G166">
        <f>IFERROR(VLOOKUP(F166,Articles!$A:$M,2,FALSE),"")</f>
        <v/>
      </c>
      <c r="L166">
        <f>IFERROR(VLOOKUP(F166,Articles!$A:$M,4,FALSE),"")</f>
        <v/>
      </c>
      <c r="M166">
        <f>IF(OR(B166="BE",B166="BT+",B166="BI+"),J166,-J166)</f>
        <v/>
      </c>
      <c r="N166">
        <f>IFERROR(M166*L166,"")</f>
        <v/>
      </c>
    </row>
    <row r="167">
      <c r="G167">
        <f>IFERROR(VLOOKUP(F167,Articles!$A:$M,2,FALSE),"")</f>
        <v/>
      </c>
      <c r="L167">
        <f>IFERROR(VLOOKUP(F167,Articles!$A:$M,4,FALSE),"")</f>
        <v/>
      </c>
      <c r="M167">
        <f>IF(OR(B167="BE",B167="BT+",B167="BI+"),J167,-J167)</f>
        <v/>
      </c>
      <c r="N167">
        <f>IFERROR(M167*L167,"")</f>
        <v/>
      </c>
    </row>
    <row r="168">
      <c r="G168">
        <f>IFERROR(VLOOKUP(F168,Articles!$A:$M,2,FALSE),"")</f>
        <v/>
      </c>
      <c r="L168">
        <f>IFERROR(VLOOKUP(F168,Articles!$A:$M,4,FALSE),"")</f>
        <v/>
      </c>
      <c r="M168">
        <f>IF(OR(B168="BE",B168="BT+",B168="BI+"),J168,-J168)</f>
        <v/>
      </c>
      <c r="N168">
        <f>IFERROR(M168*L168,"")</f>
        <v/>
      </c>
    </row>
    <row r="169">
      <c r="G169">
        <f>IFERROR(VLOOKUP(F169,Articles!$A:$M,2,FALSE),"")</f>
        <v/>
      </c>
      <c r="L169">
        <f>IFERROR(VLOOKUP(F169,Articles!$A:$M,4,FALSE),"")</f>
        <v/>
      </c>
      <c r="M169">
        <f>IF(OR(B169="BE",B169="BT+",B169="BI+"),J169,-J169)</f>
        <v/>
      </c>
      <c r="N169">
        <f>IFERROR(M169*L169,"")</f>
        <v/>
      </c>
    </row>
    <row r="170">
      <c r="G170">
        <f>IFERROR(VLOOKUP(F170,Articles!$A:$M,2,FALSE),"")</f>
        <v/>
      </c>
      <c r="L170">
        <f>IFERROR(VLOOKUP(F170,Articles!$A:$M,4,FALSE),"")</f>
        <v/>
      </c>
      <c r="M170">
        <f>IF(OR(B170="BE",B170="BT+",B170="BI+"),J170,-J170)</f>
        <v/>
      </c>
      <c r="N170">
        <f>IFERROR(M170*L170,"")</f>
        <v/>
      </c>
    </row>
    <row r="171">
      <c r="G171">
        <f>IFERROR(VLOOKUP(F171,Articles!$A:$M,2,FALSE),"")</f>
        <v/>
      </c>
      <c r="L171">
        <f>IFERROR(VLOOKUP(F171,Articles!$A:$M,4,FALSE),"")</f>
        <v/>
      </c>
      <c r="M171">
        <f>IF(OR(B171="BE",B171="BT+",B171="BI+"),J171,-J171)</f>
        <v/>
      </c>
      <c r="N171">
        <f>IFERROR(M171*L171,"")</f>
        <v/>
      </c>
    </row>
    <row r="172">
      <c r="G172">
        <f>IFERROR(VLOOKUP(F172,Articles!$A:$M,2,FALSE),"")</f>
        <v/>
      </c>
      <c r="L172">
        <f>IFERROR(VLOOKUP(F172,Articles!$A:$M,4,FALSE),"")</f>
        <v/>
      </c>
      <c r="M172">
        <f>IF(OR(B172="BE",B172="BT+",B172="BI+"),J172,-J172)</f>
        <v/>
      </c>
      <c r="N172">
        <f>IFERROR(M172*L172,"")</f>
        <v/>
      </c>
    </row>
    <row r="173">
      <c r="G173">
        <f>IFERROR(VLOOKUP(F173,Articles!$A:$M,2,FALSE),"")</f>
        <v/>
      </c>
      <c r="L173">
        <f>IFERROR(VLOOKUP(F173,Articles!$A:$M,4,FALSE),"")</f>
        <v/>
      </c>
      <c r="M173">
        <f>IF(OR(B173="BE",B173="BT+",B173="BI+"),J173,-J173)</f>
        <v/>
      </c>
      <c r="N173">
        <f>IFERROR(M173*L173,"")</f>
        <v/>
      </c>
    </row>
    <row r="174">
      <c r="G174">
        <f>IFERROR(VLOOKUP(F174,Articles!$A:$M,2,FALSE),"")</f>
        <v/>
      </c>
      <c r="L174">
        <f>IFERROR(VLOOKUP(F174,Articles!$A:$M,4,FALSE),"")</f>
        <v/>
      </c>
      <c r="M174">
        <f>IF(OR(B174="BE",B174="BT+",B174="BI+"),J174,-J174)</f>
        <v/>
      </c>
      <c r="N174">
        <f>IFERROR(M174*L174,"")</f>
        <v/>
      </c>
    </row>
    <row r="175">
      <c r="G175">
        <f>IFERROR(VLOOKUP(F175,Articles!$A:$M,2,FALSE),"")</f>
        <v/>
      </c>
      <c r="L175">
        <f>IFERROR(VLOOKUP(F175,Articles!$A:$M,4,FALSE),"")</f>
        <v/>
      </c>
      <c r="M175">
        <f>IF(OR(B175="BE",B175="BT+",B175="BI+"),J175,-J175)</f>
        <v/>
      </c>
      <c r="N175">
        <f>IFERROR(M175*L175,"")</f>
        <v/>
      </c>
    </row>
    <row r="176">
      <c r="G176">
        <f>IFERROR(VLOOKUP(F176,Articles!$A:$M,2,FALSE),"")</f>
        <v/>
      </c>
      <c r="L176">
        <f>IFERROR(VLOOKUP(F176,Articles!$A:$M,4,FALSE),"")</f>
        <v/>
      </c>
      <c r="M176">
        <f>IF(OR(B176="BE",B176="BT+",B176="BI+"),J176,-J176)</f>
        <v/>
      </c>
      <c r="N176">
        <f>IFERROR(M176*L176,"")</f>
        <v/>
      </c>
    </row>
    <row r="177">
      <c r="G177">
        <f>IFERROR(VLOOKUP(F177,Articles!$A:$M,2,FALSE),"")</f>
        <v/>
      </c>
      <c r="L177">
        <f>IFERROR(VLOOKUP(F177,Articles!$A:$M,4,FALSE),"")</f>
        <v/>
      </c>
      <c r="M177">
        <f>IF(OR(B177="BE",B177="BT+",B177="BI+"),J177,-J177)</f>
        <v/>
      </c>
      <c r="N177">
        <f>IFERROR(M177*L177,"")</f>
        <v/>
      </c>
    </row>
    <row r="178">
      <c r="G178">
        <f>IFERROR(VLOOKUP(F178,Articles!$A:$M,2,FALSE),"")</f>
        <v/>
      </c>
      <c r="L178">
        <f>IFERROR(VLOOKUP(F178,Articles!$A:$M,4,FALSE),"")</f>
        <v/>
      </c>
      <c r="M178">
        <f>IF(OR(B178="BE",B178="BT+",B178="BI+"),J178,-J178)</f>
        <v/>
      </c>
      <c r="N178">
        <f>IFERROR(M178*L178,"")</f>
        <v/>
      </c>
    </row>
    <row r="179">
      <c r="G179">
        <f>IFERROR(VLOOKUP(F179,Articles!$A:$M,2,FALSE),"")</f>
        <v/>
      </c>
      <c r="L179">
        <f>IFERROR(VLOOKUP(F179,Articles!$A:$M,4,FALSE),"")</f>
        <v/>
      </c>
      <c r="M179">
        <f>IF(OR(B179="BE",B179="BT+",B179="BI+"),J179,-J179)</f>
        <v/>
      </c>
      <c r="N179">
        <f>IFERROR(M179*L179,"")</f>
        <v/>
      </c>
    </row>
    <row r="180">
      <c r="G180">
        <f>IFERROR(VLOOKUP(F180,Articles!$A:$M,2,FALSE),"")</f>
        <v/>
      </c>
      <c r="L180">
        <f>IFERROR(VLOOKUP(F180,Articles!$A:$M,4,FALSE),"")</f>
        <v/>
      </c>
      <c r="M180">
        <f>IF(OR(B180="BE",B180="BT+",B180="BI+"),J180,-J180)</f>
        <v/>
      </c>
      <c r="N180">
        <f>IFERROR(M180*L180,"")</f>
        <v/>
      </c>
    </row>
    <row r="181">
      <c r="G181">
        <f>IFERROR(VLOOKUP(F181,Articles!$A:$M,2,FALSE),"")</f>
        <v/>
      </c>
      <c r="L181">
        <f>IFERROR(VLOOKUP(F181,Articles!$A:$M,4,FALSE),"")</f>
        <v/>
      </c>
      <c r="M181">
        <f>IF(OR(B181="BE",B181="BT+",B181="BI+"),J181,-J181)</f>
        <v/>
      </c>
      <c r="N181">
        <f>IFERROR(M181*L181,"")</f>
        <v/>
      </c>
    </row>
    <row r="182">
      <c r="G182">
        <f>IFERROR(VLOOKUP(F182,Articles!$A:$M,2,FALSE),"")</f>
        <v/>
      </c>
      <c r="L182">
        <f>IFERROR(VLOOKUP(F182,Articles!$A:$M,4,FALSE),"")</f>
        <v/>
      </c>
      <c r="M182">
        <f>IF(OR(B182="BE",B182="BT+",B182="BI+"),J182,-J182)</f>
        <v/>
      </c>
      <c r="N182">
        <f>IFERROR(M182*L182,"")</f>
        <v/>
      </c>
    </row>
    <row r="183">
      <c r="G183">
        <f>IFERROR(VLOOKUP(F183,Articles!$A:$M,2,FALSE),"")</f>
        <v/>
      </c>
      <c r="L183">
        <f>IFERROR(VLOOKUP(F183,Articles!$A:$M,4,FALSE),"")</f>
        <v/>
      </c>
      <c r="M183">
        <f>IF(OR(B183="BE",B183="BT+",B183="BI+"),J183,-J183)</f>
        <v/>
      </c>
      <c r="N183">
        <f>IFERROR(M183*L183,"")</f>
        <v/>
      </c>
    </row>
    <row r="184">
      <c r="G184">
        <f>IFERROR(VLOOKUP(F184,Articles!$A:$M,2,FALSE),"")</f>
        <v/>
      </c>
      <c r="L184">
        <f>IFERROR(VLOOKUP(F184,Articles!$A:$M,4,FALSE),"")</f>
        <v/>
      </c>
      <c r="M184">
        <f>IF(OR(B184="BE",B184="BT+",B184="BI+"),J184,-J184)</f>
        <v/>
      </c>
      <c r="N184">
        <f>IFERROR(M184*L184,"")</f>
        <v/>
      </c>
    </row>
    <row r="185">
      <c r="G185">
        <f>IFERROR(VLOOKUP(F185,Articles!$A:$M,2,FALSE),"")</f>
        <v/>
      </c>
      <c r="L185">
        <f>IFERROR(VLOOKUP(F185,Articles!$A:$M,4,FALSE),"")</f>
        <v/>
      </c>
      <c r="M185">
        <f>IF(OR(B185="BE",B185="BT+",B185="BI+"),J185,-J185)</f>
        <v/>
      </c>
      <c r="N185">
        <f>IFERROR(M185*L185,"")</f>
        <v/>
      </c>
    </row>
    <row r="186">
      <c r="G186">
        <f>IFERROR(VLOOKUP(F186,Articles!$A:$M,2,FALSE),"")</f>
        <v/>
      </c>
      <c r="L186">
        <f>IFERROR(VLOOKUP(F186,Articles!$A:$M,4,FALSE),"")</f>
        <v/>
      </c>
      <c r="M186">
        <f>IF(OR(B186="BE",B186="BT+",B186="BI+"),J186,-J186)</f>
        <v/>
      </c>
      <c r="N186">
        <f>IFERROR(M186*L186,"")</f>
        <v/>
      </c>
    </row>
    <row r="187">
      <c r="G187">
        <f>IFERROR(VLOOKUP(F187,Articles!$A:$M,2,FALSE),"")</f>
        <v/>
      </c>
      <c r="L187">
        <f>IFERROR(VLOOKUP(F187,Articles!$A:$M,4,FALSE),"")</f>
        <v/>
      </c>
      <c r="M187">
        <f>IF(OR(B187="BE",B187="BT+",B187="BI+"),J187,-J187)</f>
        <v/>
      </c>
      <c r="N187">
        <f>IFERROR(M187*L187,"")</f>
        <v/>
      </c>
    </row>
    <row r="188">
      <c r="G188">
        <f>IFERROR(VLOOKUP(F188,Articles!$A:$M,2,FALSE),"")</f>
        <v/>
      </c>
      <c r="L188">
        <f>IFERROR(VLOOKUP(F188,Articles!$A:$M,4,FALSE),"")</f>
        <v/>
      </c>
      <c r="M188">
        <f>IF(OR(B188="BE",B188="BT+",B188="BI+"),J188,-J188)</f>
        <v/>
      </c>
      <c r="N188">
        <f>IFERROR(M188*L188,"")</f>
        <v/>
      </c>
    </row>
    <row r="189">
      <c r="G189">
        <f>IFERROR(VLOOKUP(F189,Articles!$A:$M,2,FALSE),"")</f>
        <v/>
      </c>
      <c r="L189">
        <f>IFERROR(VLOOKUP(F189,Articles!$A:$M,4,FALSE),"")</f>
        <v/>
      </c>
      <c r="M189">
        <f>IF(OR(B189="BE",B189="BT+",B189="BI+"),J189,-J189)</f>
        <v/>
      </c>
      <c r="N189">
        <f>IFERROR(M189*L189,"")</f>
        <v/>
      </c>
    </row>
    <row r="190">
      <c r="G190">
        <f>IFERROR(VLOOKUP(F190,Articles!$A:$M,2,FALSE),"")</f>
        <v/>
      </c>
      <c r="L190">
        <f>IFERROR(VLOOKUP(F190,Articles!$A:$M,4,FALSE),"")</f>
        <v/>
      </c>
      <c r="M190">
        <f>IF(OR(B190="BE",B190="BT+",B190="BI+"),J190,-J190)</f>
        <v/>
      </c>
      <c r="N190">
        <f>IFERROR(M190*L190,"")</f>
        <v/>
      </c>
    </row>
    <row r="191">
      <c r="G191">
        <f>IFERROR(VLOOKUP(F191,Articles!$A:$M,2,FALSE),"")</f>
        <v/>
      </c>
      <c r="L191">
        <f>IFERROR(VLOOKUP(F191,Articles!$A:$M,4,FALSE),"")</f>
        <v/>
      </c>
      <c r="M191">
        <f>IF(OR(B191="BE",B191="BT+",B191="BI+"),J191,-J191)</f>
        <v/>
      </c>
      <c r="N191">
        <f>IFERROR(M191*L191,"")</f>
        <v/>
      </c>
    </row>
    <row r="192">
      <c r="G192">
        <f>IFERROR(VLOOKUP(F192,Articles!$A:$M,2,FALSE),"")</f>
        <v/>
      </c>
      <c r="L192">
        <f>IFERROR(VLOOKUP(F192,Articles!$A:$M,4,FALSE),"")</f>
        <v/>
      </c>
      <c r="M192">
        <f>IF(OR(B192="BE",B192="BT+",B192="BI+"),J192,-J192)</f>
        <v/>
      </c>
      <c r="N192">
        <f>IFERROR(M192*L192,"")</f>
        <v/>
      </c>
    </row>
    <row r="193">
      <c r="G193">
        <f>IFERROR(VLOOKUP(F193,Articles!$A:$M,2,FALSE),"")</f>
        <v/>
      </c>
      <c r="L193">
        <f>IFERROR(VLOOKUP(F193,Articles!$A:$M,4,FALSE),"")</f>
        <v/>
      </c>
      <c r="M193">
        <f>IF(OR(B193="BE",B193="BT+",B193="BI+"),J193,-J193)</f>
        <v/>
      </c>
      <c r="N193">
        <f>IFERROR(M193*L193,"")</f>
        <v/>
      </c>
    </row>
    <row r="194">
      <c r="G194">
        <f>IFERROR(VLOOKUP(F194,Articles!$A:$M,2,FALSE),"")</f>
        <v/>
      </c>
      <c r="L194">
        <f>IFERROR(VLOOKUP(F194,Articles!$A:$M,4,FALSE),"")</f>
        <v/>
      </c>
      <c r="M194">
        <f>IF(OR(B194="BE",B194="BT+",B194="BI+"),J194,-J194)</f>
        <v/>
      </c>
      <c r="N194">
        <f>IFERROR(M194*L194,"")</f>
        <v/>
      </c>
    </row>
    <row r="195">
      <c r="G195">
        <f>IFERROR(VLOOKUP(F195,Articles!$A:$M,2,FALSE),"")</f>
        <v/>
      </c>
      <c r="L195">
        <f>IFERROR(VLOOKUP(F195,Articles!$A:$M,4,FALSE),"")</f>
        <v/>
      </c>
      <c r="M195">
        <f>IF(OR(B195="BE",B195="BT+",B195="BI+"),J195,-J195)</f>
        <v/>
      </c>
      <c r="N195">
        <f>IFERROR(M195*L195,"")</f>
        <v/>
      </c>
    </row>
    <row r="196">
      <c r="G196">
        <f>IFERROR(VLOOKUP(F196,Articles!$A:$M,2,FALSE),"")</f>
        <v/>
      </c>
      <c r="L196">
        <f>IFERROR(VLOOKUP(F196,Articles!$A:$M,4,FALSE),"")</f>
        <v/>
      </c>
      <c r="M196">
        <f>IF(OR(B196="BE",B196="BT+",B196="BI+"),J196,-J196)</f>
        <v/>
      </c>
      <c r="N196">
        <f>IFERROR(M196*L196,"")</f>
        <v/>
      </c>
    </row>
    <row r="197">
      <c r="G197">
        <f>IFERROR(VLOOKUP(F197,Articles!$A:$M,2,FALSE),"")</f>
        <v/>
      </c>
      <c r="L197">
        <f>IFERROR(VLOOKUP(F197,Articles!$A:$M,4,FALSE),"")</f>
        <v/>
      </c>
      <c r="M197">
        <f>IF(OR(B197="BE",B197="BT+",B197="BI+"),J197,-J197)</f>
        <v/>
      </c>
      <c r="N197">
        <f>IFERROR(M197*L197,"")</f>
        <v/>
      </c>
    </row>
    <row r="198">
      <c r="G198">
        <f>IFERROR(VLOOKUP(F198,Articles!$A:$M,2,FALSE),"")</f>
        <v/>
      </c>
      <c r="L198">
        <f>IFERROR(VLOOKUP(F198,Articles!$A:$M,4,FALSE),"")</f>
        <v/>
      </c>
      <c r="M198">
        <f>IF(OR(B198="BE",B198="BT+",B198="BI+"),J198,-J198)</f>
        <v/>
      </c>
      <c r="N198">
        <f>IFERROR(M198*L198,"")</f>
        <v/>
      </c>
    </row>
    <row r="199">
      <c r="G199">
        <f>IFERROR(VLOOKUP(F199,Articles!$A:$M,2,FALSE),"")</f>
        <v/>
      </c>
      <c r="L199">
        <f>IFERROR(VLOOKUP(F199,Articles!$A:$M,4,FALSE),"")</f>
        <v/>
      </c>
      <c r="M199">
        <f>IF(OR(B199="BE",B199="BT+",B199="BI+"),J199,-J199)</f>
        <v/>
      </c>
      <c r="N199">
        <f>IFERROR(M199*L199,"")</f>
        <v/>
      </c>
    </row>
    <row r="200">
      <c r="G200">
        <f>IFERROR(VLOOKUP(F200,Articles!$A:$M,2,FALSE),"")</f>
        <v/>
      </c>
      <c r="L200">
        <f>IFERROR(VLOOKUP(F200,Articles!$A:$M,4,FALSE),"")</f>
        <v/>
      </c>
      <c r="M200">
        <f>IF(OR(B200="BE",B200="BT+",B200="BI+"),J200,-J200)</f>
        <v/>
      </c>
      <c r="N200">
        <f>IFERROR(M200*L200,"")</f>
        <v/>
      </c>
    </row>
    <row r="201">
      <c r="G201">
        <f>IFERROR(VLOOKUP(F201,Articles!$A:$M,2,FALSE),"")</f>
        <v/>
      </c>
      <c r="L201">
        <f>IFERROR(VLOOKUP(F201,Articles!$A:$M,4,FALSE),"")</f>
        <v/>
      </c>
      <c r="M201">
        <f>IF(OR(B201="BE",B201="BT+",B201="BI+"),J201,-J201)</f>
        <v/>
      </c>
      <c r="N201">
        <f>IFERROR(M201*L201,"")</f>
        <v/>
      </c>
    </row>
    <row r="202">
      <c r="G202">
        <f>IFERROR(VLOOKUP(F202,Articles!$A:$M,2,FALSE),"")</f>
        <v/>
      </c>
      <c r="L202">
        <f>IFERROR(VLOOKUP(F202,Articles!$A:$M,4,FALSE),"")</f>
        <v/>
      </c>
      <c r="M202">
        <f>IF(OR(B202="BE",B202="BT+",B202="BI+"),J202,-J202)</f>
        <v/>
      </c>
      <c r="N202">
        <f>IFERROR(M202*L202,"")</f>
        <v/>
      </c>
    </row>
    <row r="203">
      <c r="G203">
        <f>IFERROR(VLOOKUP(F203,Articles!$A:$M,2,FALSE),"")</f>
        <v/>
      </c>
      <c r="L203">
        <f>IFERROR(VLOOKUP(F203,Articles!$A:$M,4,FALSE),"")</f>
        <v/>
      </c>
      <c r="M203">
        <f>IF(OR(B203="BE",B203="BT+",B203="BI+"),J203,-J203)</f>
        <v/>
      </c>
      <c r="N203">
        <f>IFERROR(M203*L203,"")</f>
        <v/>
      </c>
    </row>
    <row r="204">
      <c r="G204">
        <f>IFERROR(VLOOKUP(F204,Articles!$A:$M,2,FALSE),"")</f>
        <v/>
      </c>
      <c r="L204">
        <f>IFERROR(VLOOKUP(F204,Articles!$A:$M,4,FALSE),"")</f>
        <v/>
      </c>
      <c r="M204">
        <f>IF(OR(B204="BE",B204="BT+",B204="BI+"),J204,-J204)</f>
        <v/>
      </c>
      <c r="N204">
        <f>IFERROR(M204*L204,"")</f>
        <v/>
      </c>
    </row>
    <row r="205">
      <c r="G205">
        <f>IFERROR(VLOOKUP(F205,Articles!$A:$M,2,FALSE),"")</f>
        <v/>
      </c>
      <c r="L205">
        <f>IFERROR(VLOOKUP(F205,Articles!$A:$M,4,FALSE),"")</f>
        <v/>
      </c>
      <c r="M205">
        <f>IF(OR(B205="BE",B205="BT+",B205="BI+"),J205,-J205)</f>
        <v/>
      </c>
      <c r="N205">
        <f>IFERROR(M205*L205,"")</f>
        <v/>
      </c>
    </row>
    <row r="206">
      <c r="G206">
        <f>IFERROR(VLOOKUP(F206,Articles!$A:$M,2,FALSE),"")</f>
        <v/>
      </c>
      <c r="L206">
        <f>IFERROR(VLOOKUP(F206,Articles!$A:$M,4,FALSE),"")</f>
        <v/>
      </c>
      <c r="M206">
        <f>IF(OR(B206="BE",B206="BT+",B206="BI+"),J206,-J206)</f>
        <v/>
      </c>
      <c r="N206">
        <f>IFERROR(M206*L206,"")</f>
        <v/>
      </c>
    </row>
    <row r="207">
      <c r="G207">
        <f>IFERROR(VLOOKUP(F207,Articles!$A:$M,2,FALSE),"")</f>
        <v/>
      </c>
      <c r="L207">
        <f>IFERROR(VLOOKUP(F207,Articles!$A:$M,4,FALSE),"")</f>
        <v/>
      </c>
      <c r="M207">
        <f>IF(OR(B207="BE",B207="BT+",B207="BI+"),J207,-J207)</f>
        <v/>
      </c>
      <c r="N207">
        <f>IFERROR(M207*L207,"")</f>
        <v/>
      </c>
    </row>
    <row r="208">
      <c r="G208">
        <f>IFERROR(VLOOKUP(F208,Articles!$A:$M,2,FALSE),"")</f>
        <v/>
      </c>
      <c r="L208">
        <f>IFERROR(VLOOKUP(F208,Articles!$A:$M,4,FALSE),"")</f>
        <v/>
      </c>
      <c r="M208">
        <f>IF(OR(B208="BE",B208="BT+",B208="BI+"),J208,-J208)</f>
        <v/>
      </c>
      <c r="N208">
        <f>IFERROR(M208*L208,"")</f>
        <v/>
      </c>
    </row>
    <row r="209">
      <c r="G209">
        <f>IFERROR(VLOOKUP(F209,Articles!$A:$M,2,FALSE),"")</f>
        <v/>
      </c>
      <c r="L209">
        <f>IFERROR(VLOOKUP(F209,Articles!$A:$M,4,FALSE),"")</f>
        <v/>
      </c>
      <c r="M209">
        <f>IF(OR(B209="BE",B209="BT+",B209="BI+"),J209,-J209)</f>
        <v/>
      </c>
      <c r="N209">
        <f>IFERROR(M209*L209,"")</f>
        <v/>
      </c>
    </row>
    <row r="210">
      <c r="G210">
        <f>IFERROR(VLOOKUP(F210,Articles!$A:$M,2,FALSE),"")</f>
        <v/>
      </c>
      <c r="L210">
        <f>IFERROR(VLOOKUP(F210,Articles!$A:$M,4,FALSE),"")</f>
        <v/>
      </c>
      <c r="M210">
        <f>IF(OR(B210="BE",B210="BT+",B210="BI+"),J210,-J210)</f>
        <v/>
      </c>
      <c r="N210">
        <f>IFERROR(M210*L210,"")</f>
        <v/>
      </c>
    </row>
    <row r="211">
      <c r="G211">
        <f>IFERROR(VLOOKUP(F211,Articles!$A:$M,2,FALSE),"")</f>
        <v/>
      </c>
      <c r="L211">
        <f>IFERROR(VLOOKUP(F211,Articles!$A:$M,4,FALSE),"")</f>
        <v/>
      </c>
      <c r="M211">
        <f>IF(OR(B211="BE",B211="BT+",B211="BI+"),J211,-J211)</f>
        <v/>
      </c>
      <c r="N211">
        <f>IFERROR(M211*L211,"")</f>
        <v/>
      </c>
    </row>
    <row r="212">
      <c r="G212">
        <f>IFERROR(VLOOKUP(F212,Articles!$A:$M,2,FALSE),"")</f>
        <v/>
      </c>
      <c r="L212">
        <f>IFERROR(VLOOKUP(F212,Articles!$A:$M,4,FALSE),"")</f>
        <v/>
      </c>
      <c r="M212">
        <f>IF(OR(B212="BE",B212="BT+",B212="BI+"),J212,-J212)</f>
        <v/>
      </c>
      <c r="N212">
        <f>IFERROR(M212*L212,"")</f>
        <v/>
      </c>
    </row>
    <row r="213">
      <c r="G213">
        <f>IFERROR(VLOOKUP(F213,Articles!$A:$M,2,FALSE),"")</f>
        <v/>
      </c>
      <c r="L213">
        <f>IFERROR(VLOOKUP(F213,Articles!$A:$M,4,FALSE),"")</f>
        <v/>
      </c>
      <c r="M213">
        <f>IF(OR(B213="BE",B213="BT+",B213="BI+"),J213,-J213)</f>
        <v/>
      </c>
      <c r="N213">
        <f>IFERROR(M213*L213,"")</f>
        <v/>
      </c>
    </row>
    <row r="214">
      <c r="G214">
        <f>IFERROR(VLOOKUP(F214,Articles!$A:$M,2,FALSE),"")</f>
        <v/>
      </c>
      <c r="L214">
        <f>IFERROR(VLOOKUP(F214,Articles!$A:$M,4,FALSE),"")</f>
        <v/>
      </c>
      <c r="M214">
        <f>IF(OR(B214="BE",B214="BT+",B214="BI+"),J214,-J214)</f>
        <v/>
      </c>
      <c r="N214">
        <f>IFERROR(M214*L214,"")</f>
        <v/>
      </c>
    </row>
    <row r="215">
      <c r="G215">
        <f>IFERROR(VLOOKUP(F215,Articles!$A:$M,2,FALSE),"")</f>
        <v/>
      </c>
      <c r="L215">
        <f>IFERROR(VLOOKUP(F215,Articles!$A:$M,4,FALSE),"")</f>
        <v/>
      </c>
      <c r="M215">
        <f>IF(OR(B215="BE",B215="BT+",B215="BI+"),J215,-J215)</f>
        <v/>
      </c>
      <c r="N215">
        <f>IFERROR(M215*L215,"")</f>
        <v/>
      </c>
    </row>
    <row r="216">
      <c r="G216">
        <f>IFERROR(VLOOKUP(F216,Articles!$A:$M,2,FALSE),"")</f>
        <v/>
      </c>
      <c r="L216">
        <f>IFERROR(VLOOKUP(F216,Articles!$A:$M,4,FALSE),"")</f>
        <v/>
      </c>
      <c r="M216">
        <f>IF(OR(B216="BE",B216="BT+",B216="BI+"),J216,-J216)</f>
        <v/>
      </c>
      <c r="N216">
        <f>IFERROR(M216*L216,"")</f>
        <v/>
      </c>
    </row>
    <row r="217">
      <c r="G217">
        <f>IFERROR(VLOOKUP(F217,Articles!$A:$M,2,FALSE),"")</f>
        <v/>
      </c>
      <c r="L217">
        <f>IFERROR(VLOOKUP(F217,Articles!$A:$M,4,FALSE),"")</f>
        <v/>
      </c>
      <c r="M217">
        <f>IF(OR(B217="BE",B217="BT+",B217="BI+"),J217,-J217)</f>
        <v/>
      </c>
      <c r="N217">
        <f>IFERROR(M217*L217,"")</f>
        <v/>
      </c>
    </row>
    <row r="218">
      <c r="G218">
        <f>IFERROR(VLOOKUP(F218,Articles!$A:$M,2,FALSE),"")</f>
        <v/>
      </c>
      <c r="L218">
        <f>IFERROR(VLOOKUP(F218,Articles!$A:$M,4,FALSE),"")</f>
        <v/>
      </c>
      <c r="M218">
        <f>IF(OR(B218="BE",B218="BT+",B218="BI+"),J218,-J218)</f>
        <v/>
      </c>
      <c r="N218">
        <f>IFERROR(M218*L218,"")</f>
        <v/>
      </c>
    </row>
    <row r="219">
      <c r="G219">
        <f>IFERROR(VLOOKUP(F219,Articles!$A:$M,2,FALSE),"")</f>
        <v/>
      </c>
      <c r="L219">
        <f>IFERROR(VLOOKUP(F219,Articles!$A:$M,4,FALSE),"")</f>
        <v/>
      </c>
      <c r="M219">
        <f>IF(OR(B219="BE",B219="BT+",B219="BI+"),J219,-J219)</f>
        <v/>
      </c>
      <c r="N219">
        <f>IFERROR(M219*L219,"")</f>
        <v/>
      </c>
    </row>
    <row r="220">
      <c r="G220">
        <f>IFERROR(VLOOKUP(F220,Articles!$A:$M,2,FALSE),"")</f>
        <v/>
      </c>
      <c r="L220">
        <f>IFERROR(VLOOKUP(F220,Articles!$A:$M,4,FALSE),"")</f>
        <v/>
      </c>
      <c r="M220">
        <f>IF(OR(B220="BE",B220="BT+",B220="BI+"),J220,-J220)</f>
        <v/>
      </c>
      <c r="N220">
        <f>IFERROR(M220*L220,"")</f>
        <v/>
      </c>
    </row>
    <row r="221">
      <c r="G221">
        <f>IFERROR(VLOOKUP(F221,Articles!$A:$M,2,FALSE),"")</f>
        <v/>
      </c>
      <c r="L221">
        <f>IFERROR(VLOOKUP(F221,Articles!$A:$M,4,FALSE),"")</f>
        <v/>
      </c>
      <c r="M221">
        <f>IF(OR(B221="BE",B221="BT+",B221="BI+"),J221,-J221)</f>
        <v/>
      </c>
      <c r="N221">
        <f>IFERROR(M221*L221,"")</f>
        <v/>
      </c>
    </row>
    <row r="222">
      <c r="G222">
        <f>IFERROR(VLOOKUP(F222,Articles!$A:$M,2,FALSE),"")</f>
        <v/>
      </c>
      <c r="L222">
        <f>IFERROR(VLOOKUP(F222,Articles!$A:$M,4,FALSE),"")</f>
        <v/>
      </c>
      <c r="M222">
        <f>IF(OR(B222="BE",B222="BT+",B222="BI+"),J222,-J222)</f>
        <v/>
      </c>
      <c r="N222">
        <f>IFERROR(M222*L222,"")</f>
        <v/>
      </c>
    </row>
    <row r="223">
      <c r="G223">
        <f>IFERROR(VLOOKUP(F223,Articles!$A:$M,2,FALSE),"")</f>
        <v/>
      </c>
      <c r="L223">
        <f>IFERROR(VLOOKUP(F223,Articles!$A:$M,4,FALSE),"")</f>
        <v/>
      </c>
      <c r="M223">
        <f>IF(OR(B223="BE",B223="BT+",B223="BI+"),J223,-J223)</f>
        <v/>
      </c>
      <c r="N223">
        <f>IFERROR(M223*L223,"")</f>
        <v/>
      </c>
    </row>
    <row r="224">
      <c r="G224">
        <f>IFERROR(VLOOKUP(F224,Articles!$A:$M,2,FALSE),"")</f>
        <v/>
      </c>
      <c r="L224">
        <f>IFERROR(VLOOKUP(F224,Articles!$A:$M,4,FALSE),"")</f>
        <v/>
      </c>
      <c r="M224">
        <f>IF(OR(B224="BE",B224="BT+",B224="BI+"),J224,-J224)</f>
        <v/>
      </c>
      <c r="N224">
        <f>IFERROR(M224*L224,"")</f>
        <v/>
      </c>
    </row>
    <row r="225">
      <c r="G225">
        <f>IFERROR(VLOOKUP(F225,Articles!$A:$M,2,FALSE),"")</f>
        <v/>
      </c>
      <c r="L225">
        <f>IFERROR(VLOOKUP(F225,Articles!$A:$M,4,FALSE),"")</f>
        <v/>
      </c>
      <c r="M225">
        <f>IF(OR(B225="BE",B225="BT+",B225="BI+"),J225,-J225)</f>
        <v/>
      </c>
      <c r="N225">
        <f>IFERROR(M225*L225,"")</f>
        <v/>
      </c>
    </row>
    <row r="226">
      <c r="G226">
        <f>IFERROR(VLOOKUP(F226,Articles!$A:$M,2,FALSE),"")</f>
        <v/>
      </c>
      <c r="L226">
        <f>IFERROR(VLOOKUP(F226,Articles!$A:$M,4,FALSE),"")</f>
        <v/>
      </c>
      <c r="M226">
        <f>IF(OR(B226="BE",B226="BT+",B226="BI+"),J226,-J226)</f>
        <v/>
      </c>
      <c r="N226">
        <f>IFERROR(M226*L226,"")</f>
        <v/>
      </c>
    </row>
    <row r="227">
      <c r="G227">
        <f>IFERROR(VLOOKUP(F227,Articles!$A:$M,2,FALSE),"")</f>
        <v/>
      </c>
      <c r="L227">
        <f>IFERROR(VLOOKUP(F227,Articles!$A:$M,4,FALSE),"")</f>
        <v/>
      </c>
      <c r="M227">
        <f>IF(OR(B227="BE",B227="BT+",B227="BI+"),J227,-J227)</f>
        <v/>
      </c>
      <c r="N227">
        <f>IFERROR(M227*L227,"")</f>
        <v/>
      </c>
    </row>
    <row r="228">
      <c r="G228">
        <f>IFERROR(VLOOKUP(F228,Articles!$A:$M,2,FALSE),"")</f>
        <v/>
      </c>
      <c r="L228">
        <f>IFERROR(VLOOKUP(F228,Articles!$A:$M,4,FALSE),"")</f>
        <v/>
      </c>
      <c r="M228">
        <f>IF(OR(B228="BE",B228="BT+",B228="BI+"),J228,-J228)</f>
        <v/>
      </c>
      <c r="N228">
        <f>IFERROR(M228*L228,"")</f>
        <v/>
      </c>
    </row>
    <row r="229">
      <c r="G229">
        <f>IFERROR(VLOOKUP(F229,Articles!$A:$M,2,FALSE),"")</f>
        <v/>
      </c>
      <c r="L229">
        <f>IFERROR(VLOOKUP(F229,Articles!$A:$M,4,FALSE),"")</f>
        <v/>
      </c>
      <c r="M229">
        <f>IF(OR(B229="BE",B229="BT+",B229="BI+"),J229,-J229)</f>
        <v/>
      </c>
      <c r="N229">
        <f>IFERROR(M229*L229,"")</f>
        <v/>
      </c>
    </row>
    <row r="230">
      <c r="G230">
        <f>IFERROR(VLOOKUP(F230,Articles!$A:$M,2,FALSE),"")</f>
        <v/>
      </c>
      <c r="L230">
        <f>IFERROR(VLOOKUP(F230,Articles!$A:$M,4,FALSE),"")</f>
        <v/>
      </c>
      <c r="M230">
        <f>IF(OR(B230="BE",B230="BT+",B230="BI+"),J230,-J230)</f>
        <v/>
      </c>
      <c r="N230">
        <f>IFERROR(M230*L230,"")</f>
        <v/>
      </c>
    </row>
    <row r="231">
      <c r="G231">
        <f>IFERROR(VLOOKUP(F231,Articles!$A:$M,2,FALSE),"")</f>
        <v/>
      </c>
      <c r="L231">
        <f>IFERROR(VLOOKUP(F231,Articles!$A:$M,4,FALSE),"")</f>
        <v/>
      </c>
      <c r="M231">
        <f>IF(OR(B231="BE",B231="BT+",B231="BI+"),J231,-J231)</f>
        <v/>
      </c>
      <c r="N231">
        <f>IFERROR(M231*L231,"")</f>
        <v/>
      </c>
    </row>
    <row r="232">
      <c r="G232">
        <f>IFERROR(VLOOKUP(F232,Articles!$A:$M,2,FALSE),"")</f>
        <v/>
      </c>
      <c r="L232">
        <f>IFERROR(VLOOKUP(F232,Articles!$A:$M,4,FALSE),"")</f>
        <v/>
      </c>
      <c r="M232">
        <f>IF(OR(B232="BE",B232="BT+",B232="BI+"),J232,-J232)</f>
        <v/>
      </c>
      <c r="N232">
        <f>IFERROR(M232*L232,"")</f>
        <v/>
      </c>
    </row>
    <row r="233">
      <c r="G233">
        <f>IFERROR(VLOOKUP(F233,Articles!$A:$M,2,FALSE),"")</f>
        <v/>
      </c>
      <c r="L233">
        <f>IFERROR(VLOOKUP(F233,Articles!$A:$M,4,FALSE),"")</f>
        <v/>
      </c>
      <c r="M233">
        <f>IF(OR(B233="BE",B233="BT+",B233="BI+"),J233,-J233)</f>
        <v/>
      </c>
      <c r="N233">
        <f>IFERROR(M233*L233,"")</f>
        <v/>
      </c>
    </row>
    <row r="234">
      <c r="G234">
        <f>IFERROR(VLOOKUP(F234,Articles!$A:$M,2,FALSE),"")</f>
        <v/>
      </c>
      <c r="L234">
        <f>IFERROR(VLOOKUP(F234,Articles!$A:$M,4,FALSE),"")</f>
        <v/>
      </c>
      <c r="M234">
        <f>IF(OR(B234="BE",B234="BT+",B234="BI+"),J234,-J234)</f>
        <v/>
      </c>
      <c r="N234">
        <f>IFERROR(M234*L234,"")</f>
        <v/>
      </c>
    </row>
    <row r="235">
      <c r="G235">
        <f>IFERROR(VLOOKUP(F235,Articles!$A:$M,2,FALSE),"")</f>
        <v/>
      </c>
      <c r="L235">
        <f>IFERROR(VLOOKUP(F235,Articles!$A:$M,4,FALSE),"")</f>
        <v/>
      </c>
      <c r="M235">
        <f>IF(OR(B235="BE",B235="BT+",B235="BI+"),J235,-J235)</f>
        <v/>
      </c>
      <c r="N235">
        <f>IFERROR(M235*L235,"")</f>
        <v/>
      </c>
    </row>
    <row r="236">
      <c r="G236">
        <f>IFERROR(VLOOKUP(F236,Articles!$A:$M,2,FALSE),"")</f>
        <v/>
      </c>
      <c r="L236">
        <f>IFERROR(VLOOKUP(F236,Articles!$A:$M,4,FALSE),"")</f>
        <v/>
      </c>
      <c r="M236">
        <f>IF(OR(B236="BE",B236="BT+",B236="BI+"),J236,-J236)</f>
        <v/>
      </c>
      <c r="N236">
        <f>IFERROR(M236*L236,"")</f>
        <v/>
      </c>
    </row>
    <row r="237">
      <c r="G237">
        <f>IFERROR(VLOOKUP(F237,Articles!$A:$M,2,FALSE),"")</f>
        <v/>
      </c>
      <c r="L237">
        <f>IFERROR(VLOOKUP(F237,Articles!$A:$M,4,FALSE),"")</f>
        <v/>
      </c>
      <c r="M237">
        <f>IF(OR(B237="BE",B237="BT+",B237="BI+"),J237,-J237)</f>
        <v/>
      </c>
      <c r="N237">
        <f>IFERROR(M237*L237,"")</f>
        <v/>
      </c>
    </row>
    <row r="238">
      <c r="G238">
        <f>IFERROR(VLOOKUP(F238,Articles!$A:$M,2,FALSE),"")</f>
        <v/>
      </c>
      <c r="L238">
        <f>IFERROR(VLOOKUP(F238,Articles!$A:$M,4,FALSE),"")</f>
        <v/>
      </c>
      <c r="M238">
        <f>IF(OR(B238="BE",B238="BT+",B238="BI+"),J238,-J238)</f>
        <v/>
      </c>
      <c r="N238">
        <f>IFERROR(M238*L238,"")</f>
        <v/>
      </c>
    </row>
    <row r="239">
      <c r="G239">
        <f>IFERROR(VLOOKUP(F239,Articles!$A:$M,2,FALSE),"")</f>
        <v/>
      </c>
      <c r="L239">
        <f>IFERROR(VLOOKUP(F239,Articles!$A:$M,4,FALSE),"")</f>
        <v/>
      </c>
      <c r="M239">
        <f>IF(OR(B239="BE",B239="BT+",B239="BI+"),J239,-J239)</f>
        <v/>
      </c>
      <c r="N239">
        <f>IFERROR(M239*L239,"")</f>
        <v/>
      </c>
    </row>
    <row r="240">
      <c r="G240">
        <f>IFERROR(VLOOKUP(F240,Articles!$A:$M,2,FALSE),"")</f>
        <v/>
      </c>
      <c r="L240">
        <f>IFERROR(VLOOKUP(F240,Articles!$A:$M,4,FALSE),"")</f>
        <v/>
      </c>
      <c r="M240">
        <f>IF(OR(B240="BE",B240="BT+",B240="BI+"),J240,-J240)</f>
        <v/>
      </c>
      <c r="N240">
        <f>IFERROR(M240*L240,"")</f>
        <v/>
      </c>
    </row>
    <row r="241">
      <c r="G241">
        <f>IFERROR(VLOOKUP(F241,Articles!$A:$M,2,FALSE),"")</f>
        <v/>
      </c>
      <c r="L241">
        <f>IFERROR(VLOOKUP(F241,Articles!$A:$M,4,FALSE),"")</f>
        <v/>
      </c>
      <c r="M241">
        <f>IF(OR(B241="BE",B241="BT+",B241="BI+"),J241,-J241)</f>
        <v/>
      </c>
      <c r="N241">
        <f>IFERROR(M241*L241,"")</f>
        <v/>
      </c>
    </row>
    <row r="242">
      <c r="G242">
        <f>IFERROR(VLOOKUP(F242,Articles!$A:$M,2,FALSE),"")</f>
        <v/>
      </c>
      <c r="L242">
        <f>IFERROR(VLOOKUP(F242,Articles!$A:$M,4,FALSE),"")</f>
        <v/>
      </c>
      <c r="M242">
        <f>IF(OR(B242="BE",B242="BT+",B242="BI+"),J242,-J242)</f>
        <v/>
      </c>
      <c r="N242">
        <f>IFERROR(M242*L242,"")</f>
        <v/>
      </c>
    </row>
    <row r="243">
      <c r="G243">
        <f>IFERROR(VLOOKUP(F243,Articles!$A:$M,2,FALSE),"")</f>
        <v/>
      </c>
      <c r="L243">
        <f>IFERROR(VLOOKUP(F243,Articles!$A:$M,4,FALSE),"")</f>
        <v/>
      </c>
      <c r="M243">
        <f>IF(OR(B243="BE",B243="BT+",B243="BI+"),J243,-J243)</f>
        <v/>
      </c>
      <c r="N243">
        <f>IFERROR(M243*L243,"")</f>
        <v/>
      </c>
    </row>
    <row r="244">
      <c r="G244">
        <f>IFERROR(VLOOKUP(F244,Articles!$A:$M,2,FALSE),"")</f>
        <v/>
      </c>
      <c r="L244">
        <f>IFERROR(VLOOKUP(F244,Articles!$A:$M,4,FALSE),"")</f>
        <v/>
      </c>
      <c r="M244">
        <f>IF(OR(B244="BE",B244="BT+",B244="BI+"),J244,-J244)</f>
        <v/>
      </c>
      <c r="N244">
        <f>IFERROR(M244*L244,"")</f>
        <v/>
      </c>
    </row>
    <row r="245">
      <c r="G245">
        <f>IFERROR(VLOOKUP(F245,Articles!$A:$M,2,FALSE),"")</f>
        <v/>
      </c>
      <c r="L245">
        <f>IFERROR(VLOOKUP(F245,Articles!$A:$M,4,FALSE),"")</f>
        <v/>
      </c>
      <c r="M245">
        <f>IF(OR(B245="BE",B245="BT+",B245="BI+"),J245,-J245)</f>
        <v/>
      </c>
      <c r="N245">
        <f>IFERROR(M245*L245,"")</f>
        <v/>
      </c>
    </row>
    <row r="246">
      <c r="G246">
        <f>IFERROR(VLOOKUP(F246,Articles!$A:$M,2,FALSE),"")</f>
        <v/>
      </c>
      <c r="L246">
        <f>IFERROR(VLOOKUP(F246,Articles!$A:$M,4,FALSE),"")</f>
        <v/>
      </c>
      <c r="M246">
        <f>IF(OR(B246="BE",B246="BT+",B246="BI+"),J246,-J246)</f>
        <v/>
      </c>
      <c r="N246">
        <f>IFERROR(M246*L246,"")</f>
        <v/>
      </c>
    </row>
    <row r="247">
      <c r="G247">
        <f>IFERROR(VLOOKUP(F247,Articles!$A:$M,2,FALSE),"")</f>
        <v/>
      </c>
      <c r="L247">
        <f>IFERROR(VLOOKUP(F247,Articles!$A:$M,4,FALSE),"")</f>
        <v/>
      </c>
      <c r="M247">
        <f>IF(OR(B247="BE",B247="BT+",B247="BI+"),J247,-J247)</f>
        <v/>
      </c>
      <c r="N247">
        <f>IFERROR(M247*L247,"")</f>
        <v/>
      </c>
    </row>
    <row r="248">
      <c r="G248">
        <f>IFERROR(VLOOKUP(F248,Articles!$A:$M,2,FALSE),"")</f>
        <v/>
      </c>
      <c r="L248">
        <f>IFERROR(VLOOKUP(F248,Articles!$A:$M,4,FALSE),"")</f>
        <v/>
      </c>
      <c r="M248">
        <f>IF(OR(B248="BE",B248="BT+",B248="BI+"),J248,-J248)</f>
        <v/>
      </c>
      <c r="N248">
        <f>IFERROR(M248*L248,"")</f>
        <v/>
      </c>
    </row>
    <row r="249">
      <c r="G249">
        <f>IFERROR(VLOOKUP(F249,Articles!$A:$M,2,FALSE),"")</f>
        <v/>
      </c>
      <c r="L249">
        <f>IFERROR(VLOOKUP(F249,Articles!$A:$M,4,FALSE),"")</f>
        <v/>
      </c>
      <c r="M249">
        <f>IF(OR(B249="BE",B249="BT+",B249="BI+"),J249,-J249)</f>
        <v/>
      </c>
      <c r="N249">
        <f>IFERROR(M249*L249,"")</f>
        <v/>
      </c>
    </row>
    <row r="250">
      <c r="G250">
        <f>IFERROR(VLOOKUP(F250,Articles!$A:$M,2,FALSE),"")</f>
        <v/>
      </c>
      <c r="L250">
        <f>IFERROR(VLOOKUP(F250,Articles!$A:$M,4,FALSE),"")</f>
        <v/>
      </c>
      <c r="M250">
        <f>IF(OR(B250="BE",B250="BT+",B250="BI+"),J250,-J250)</f>
        <v/>
      </c>
      <c r="N250">
        <f>IFERROR(M250*L250,"")</f>
        <v/>
      </c>
    </row>
    <row r="251">
      <c r="G251">
        <f>IFERROR(VLOOKUP(F251,Articles!$A:$M,2,FALSE),"")</f>
        <v/>
      </c>
      <c r="L251">
        <f>IFERROR(VLOOKUP(F251,Articles!$A:$M,4,FALSE),"")</f>
        <v/>
      </c>
      <c r="M251">
        <f>IF(OR(B251="BE",B251="BT+",B251="BI+"),J251,-J251)</f>
        <v/>
      </c>
      <c r="N251">
        <f>IFERROR(M251*L251,"")</f>
        <v/>
      </c>
    </row>
    <row r="252">
      <c r="G252">
        <f>IFERROR(VLOOKUP(F252,Articles!$A:$M,2,FALSE),"")</f>
        <v/>
      </c>
      <c r="L252">
        <f>IFERROR(VLOOKUP(F252,Articles!$A:$M,4,FALSE),"")</f>
        <v/>
      </c>
      <c r="M252">
        <f>IF(OR(B252="BE",B252="BT+",B252="BI+"),J252,-J252)</f>
        <v/>
      </c>
      <c r="N252">
        <f>IFERROR(M252*L252,"")</f>
        <v/>
      </c>
    </row>
    <row r="253">
      <c r="G253">
        <f>IFERROR(VLOOKUP(F253,Articles!$A:$M,2,FALSE),"")</f>
        <v/>
      </c>
      <c r="L253">
        <f>IFERROR(VLOOKUP(F253,Articles!$A:$M,4,FALSE),"")</f>
        <v/>
      </c>
      <c r="M253">
        <f>IF(OR(B253="BE",B253="BT+",B253="BI+"),J253,-J253)</f>
        <v/>
      </c>
      <c r="N253">
        <f>IFERROR(M253*L253,"")</f>
        <v/>
      </c>
    </row>
    <row r="254">
      <c r="G254">
        <f>IFERROR(VLOOKUP(F254,Articles!$A:$M,2,FALSE),"")</f>
        <v/>
      </c>
      <c r="L254">
        <f>IFERROR(VLOOKUP(F254,Articles!$A:$M,4,FALSE),"")</f>
        <v/>
      </c>
      <c r="M254">
        <f>IF(OR(B254="BE",B254="BT+",B254="BI+"),J254,-J254)</f>
        <v/>
      </c>
      <c r="N254">
        <f>IFERROR(M254*L254,"")</f>
        <v/>
      </c>
    </row>
    <row r="255">
      <c r="G255">
        <f>IFERROR(VLOOKUP(F255,Articles!$A:$M,2,FALSE),"")</f>
        <v/>
      </c>
      <c r="L255">
        <f>IFERROR(VLOOKUP(F255,Articles!$A:$M,4,FALSE),"")</f>
        <v/>
      </c>
      <c r="M255">
        <f>IF(OR(B255="BE",B255="BT+",B255="BI+"),J255,-J255)</f>
        <v/>
      </c>
      <c r="N255">
        <f>IFERROR(M255*L255,"")</f>
        <v/>
      </c>
    </row>
    <row r="256">
      <c r="G256">
        <f>IFERROR(VLOOKUP(F256,Articles!$A:$M,2,FALSE),"")</f>
        <v/>
      </c>
      <c r="L256">
        <f>IFERROR(VLOOKUP(F256,Articles!$A:$M,4,FALSE),"")</f>
        <v/>
      </c>
      <c r="M256">
        <f>IF(OR(B256="BE",B256="BT+",B256="BI+"),J256,-J256)</f>
        <v/>
      </c>
      <c r="N256">
        <f>IFERROR(M256*L256,"")</f>
        <v/>
      </c>
    </row>
    <row r="257">
      <c r="G257">
        <f>IFERROR(VLOOKUP(F257,Articles!$A:$M,2,FALSE),"")</f>
        <v/>
      </c>
      <c r="L257">
        <f>IFERROR(VLOOKUP(F257,Articles!$A:$M,4,FALSE),"")</f>
        <v/>
      </c>
      <c r="M257">
        <f>IF(OR(B257="BE",B257="BT+",B257="BI+"),J257,-J257)</f>
        <v/>
      </c>
      <c r="N257">
        <f>IFERROR(M257*L257,"")</f>
        <v/>
      </c>
    </row>
    <row r="258">
      <c r="G258">
        <f>IFERROR(VLOOKUP(F258,Articles!$A:$M,2,FALSE),"")</f>
        <v/>
      </c>
      <c r="L258">
        <f>IFERROR(VLOOKUP(F258,Articles!$A:$M,4,FALSE),"")</f>
        <v/>
      </c>
      <c r="M258">
        <f>IF(OR(B258="BE",B258="BT+",B258="BI+"),J258,-J258)</f>
        <v/>
      </c>
      <c r="N258">
        <f>IFERROR(M258*L258,"")</f>
        <v/>
      </c>
    </row>
    <row r="259">
      <c r="G259">
        <f>IFERROR(VLOOKUP(F259,Articles!$A:$M,2,FALSE),"")</f>
        <v/>
      </c>
      <c r="L259">
        <f>IFERROR(VLOOKUP(F259,Articles!$A:$M,4,FALSE),"")</f>
        <v/>
      </c>
      <c r="M259">
        <f>IF(OR(B259="BE",B259="BT+",B259="BI+"),J259,-J259)</f>
        <v/>
      </c>
      <c r="N259">
        <f>IFERROR(M259*L259,"")</f>
        <v/>
      </c>
    </row>
    <row r="260">
      <c r="G260">
        <f>IFERROR(VLOOKUP(F260,Articles!$A:$M,2,FALSE),"")</f>
        <v/>
      </c>
      <c r="L260">
        <f>IFERROR(VLOOKUP(F260,Articles!$A:$M,4,FALSE),"")</f>
        <v/>
      </c>
      <c r="M260">
        <f>IF(OR(B260="BE",B260="BT+",B260="BI+"),J260,-J260)</f>
        <v/>
      </c>
      <c r="N260">
        <f>IFERROR(M260*L260,"")</f>
        <v/>
      </c>
    </row>
    <row r="261">
      <c r="G261">
        <f>IFERROR(VLOOKUP(F261,Articles!$A:$M,2,FALSE),"")</f>
        <v/>
      </c>
      <c r="L261">
        <f>IFERROR(VLOOKUP(F261,Articles!$A:$M,4,FALSE),"")</f>
        <v/>
      </c>
      <c r="M261">
        <f>IF(OR(B261="BE",B261="BT+",B261="BI+"),J261,-J261)</f>
        <v/>
      </c>
      <c r="N261">
        <f>IFERROR(M261*L261,"")</f>
        <v/>
      </c>
    </row>
    <row r="262">
      <c r="G262">
        <f>IFERROR(VLOOKUP(F262,Articles!$A:$M,2,FALSE),"")</f>
        <v/>
      </c>
      <c r="L262">
        <f>IFERROR(VLOOKUP(F262,Articles!$A:$M,4,FALSE),"")</f>
        <v/>
      </c>
      <c r="M262">
        <f>IF(OR(B262="BE",B262="BT+",B262="BI+"),J262,-J262)</f>
        <v/>
      </c>
      <c r="N262">
        <f>IFERROR(M262*L262,"")</f>
        <v/>
      </c>
    </row>
    <row r="263">
      <c r="G263">
        <f>IFERROR(VLOOKUP(F263,Articles!$A:$M,2,FALSE),"")</f>
        <v/>
      </c>
      <c r="L263">
        <f>IFERROR(VLOOKUP(F263,Articles!$A:$M,4,FALSE),"")</f>
        <v/>
      </c>
      <c r="M263">
        <f>IF(OR(B263="BE",B263="BT+",B263="BI+"),J263,-J263)</f>
        <v/>
      </c>
      <c r="N263">
        <f>IFERROR(M263*L263,"")</f>
        <v/>
      </c>
    </row>
    <row r="264">
      <c r="G264">
        <f>IFERROR(VLOOKUP(F264,Articles!$A:$M,2,FALSE),"")</f>
        <v/>
      </c>
      <c r="L264">
        <f>IFERROR(VLOOKUP(F264,Articles!$A:$M,4,FALSE),"")</f>
        <v/>
      </c>
      <c r="M264">
        <f>IF(OR(B264="BE",B264="BT+",B264="BI+"),J264,-J264)</f>
        <v/>
      </c>
      <c r="N264">
        <f>IFERROR(M264*L264,"")</f>
        <v/>
      </c>
    </row>
    <row r="265">
      <c r="G265">
        <f>IFERROR(VLOOKUP(F265,Articles!$A:$M,2,FALSE),"")</f>
        <v/>
      </c>
      <c r="L265">
        <f>IFERROR(VLOOKUP(F265,Articles!$A:$M,4,FALSE),"")</f>
        <v/>
      </c>
      <c r="M265">
        <f>IF(OR(B265="BE",B265="BT+",B265="BI+"),J265,-J265)</f>
        <v/>
      </c>
      <c r="N265">
        <f>IFERROR(M265*L265,"")</f>
        <v/>
      </c>
    </row>
    <row r="266">
      <c r="G266">
        <f>IFERROR(VLOOKUP(F266,Articles!$A:$M,2,FALSE),"")</f>
        <v/>
      </c>
      <c r="L266">
        <f>IFERROR(VLOOKUP(F266,Articles!$A:$M,4,FALSE),"")</f>
        <v/>
      </c>
      <c r="M266">
        <f>IF(OR(B266="BE",B266="BT+",B266="BI+"),J266,-J266)</f>
        <v/>
      </c>
      <c r="N266">
        <f>IFERROR(M266*L266,"")</f>
        <v/>
      </c>
    </row>
    <row r="267">
      <c r="G267">
        <f>IFERROR(VLOOKUP(F267,Articles!$A:$M,2,FALSE),"")</f>
        <v/>
      </c>
      <c r="L267">
        <f>IFERROR(VLOOKUP(F267,Articles!$A:$M,4,FALSE),"")</f>
        <v/>
      </c>
      <c r="M267">
        <f>IF(OR(B267="BE",B267="BT+",B267="BI+"),J267,-J267)</f>
        <v/>
      </c>
      <c r="N267">
        <f>IFERROR(M267*L267,"")</f>
        <v/>
      </c>
    </row>
    <row r="268">
      <c r="G268">
        <f>IFERROR(VLOOKUP(F268,Articles!$A:$M,2,FALSE),"")</f>
        <v/>
      </c>
      <c r="L268">
        <f>IFERROR(VLOOKUP(F268,Articles!$A:$M,4,FALSE),"")</f>
        <v/>
      </c>
      <c r="M268">
        <f>IF(OR(B268="BE",B268="BT+",B268="BI+"),J268,-J268)</f>
        <v/>
      </c>
      <c r="N268">
        <f>IFERROR(M268*L268,"")</f>
        <v/>
      </c>
    </row>
    <row r="269">
      <c r="G269">
        <f>IFERROR(VLOOKUP(F269,Articles!$A:$M,2,FALSE),"")</f>
        <v/>
      </c>
      <c r="L269">
        <f>IFERROR(VLOOKUP(F269,Articles!$A:$M,4,FALSE),"")</f>
        <v/>
      </c>
      <c r="M269">
        <f>IF(OR(B269="BE",B269="BT+",B269="BI+"),J269,-J269)</f>
        <v/>
      </c>
      <c r="N269">
        <f>IFERROR(M269*L269,"")</f>
        <v/>
      </c>
    </row>
    <row r="270">
      <c r="G270">
        <f>IFERROR(VLOOKUP(F270,Articles!$A:$M,2,FALSE),"")</f>
        <v/>
      </c>
      <c r="L270">
        <f>IFERROR(VLOOKUP(F270,Articles!$A:$M,4,FALSE),"")</f>
        <v/>
      </c>
      <c r="M270">
        <f>IF(OR(B270="BE",B270="BT+",B270="BI+"),J270,-J270)</f>
        <v/>
      </c>
      <c r="N270">
        <f>IFERROR(M270*L270,"")</f>
        <v/>
      </c>
    </row>
    <row r="271">
      <c r="G271">
        <f>IFERROR(VLOOKUP(F271,Articles!$A:$M,2,FALSE),"")</f>
        <v/>
      </c>
      <c r="L271">
        <f>IFERROR(VLOOKUP(F271,Articles!$A:$M,4,FALSE),"")</f>
        <v/>
      </c>
      <c r="M271">
        <f>IF(OR(B271="BE",B271="BT+",B271="BI+"),J271,-J271)</f>
        <v/>
      </c>
      <c r="N271">
        <f>IFERROR(M271*L271,"")</f>
        <v/>
      </c>
    </row>
    <row r="272">
      <c r="G272">
        <f>IFERROR(VLOOKUP(F272,Articles!$A:$M,2,FALSE),"")</f>
        <v/>
      </c>
      <c r="L272">
        <f>IFERROR(VLOOKUP(F272,Articles!$A:$M,4,FALSE),"")</f>
        <v/>
      </c>
      <c r="M272">
        <f>IF(OR(B272="BE",B272="BT+",B272="BI+"),J272,-J272)</f>
        <v/>
      </c>
      <c r="N272">
        <f>IFERROR(M272*L272,"")</f>
        <v/>
      </c>
    </row>
    <row r="273">
      <c r="G273">
        <f>IFERROR(VLOOKUP(F273,Articles!$A:$M,2,FALSE),"")</f>
        <v/>
      </c>
      <c r="L273">
        <f>IFERROR(VLOOKUP(F273,Articles!$A:$M,4,FALSE),"")</f>
        <v/>
      </c>
      <c r="M273">
        <f>IF(OR(B273="BE",B273="BT+",B273="BI+"),J273,-J273)</f>
        <v/>
      </c>
      <c r="N273">
        <f>IFERROR(M273*L273,"")</f>
        <v/>
      </c>
    </row>
    <row r="274">
      <c r="G274">
        <f>IFERROR(VLOOKUP(F274,Articles!$A:$M,2,FALSE),"")</f>
        <v/>
      </c>
      <c r="L274">
        <f>IFERROR(VLOOKUP(F274,Articles!$A:$M,4,FALSE),"")</f>
        <v/>
      </c>
      <c r="M274">
        <f>IF(OR(B274="BE",B274="BT+",B274="BI+"),J274,-J274)</f>
        <v/>
      </c>
      <c r="N274">
        <f>IFERROR(M274*L274,"")</f>
        <v/>
      </c>
    </row>
    <row r="275">
      <c r="G275">
        <f>IFERROR(VLOOKUP(F275,Articles!$A:$M,2,FALSE),"")</f>
        <v/>
      </c>
      <c r="L275">
        <f>IFERROR(VLOOKUP(F275,Articles!$A:$M,4,FALSE),"")</f>
        <v/>
      </c>
      <c r="M275">
        <f>IF(OR(B275="BE",B275="BT+",B275="BI+"),J275,-J275)</f>
        <v/>
      </c>
      <c r="N275">
        <f>IFERROR(M275*L275,"")</f>
        <v/>
      </c>
    </row>
    <row r="276">
      <c r="G276">
        <f>IFERROR(VLOOKUP(F276,Articles!$A:$M,2,FALSE),"")</f>
        <v/>
      </c>
      <c r="L276">
        <f>IFERROR(VLOOKUP(F276,Articles!$A:$M,4,FALSE),"")</f>
        <v/>
      </c>
      <c r="M276">
        <f>IF(OR(B276="BE",B276="BT+",B276="BI+"),J276,-J276)</f>
        <v/>
      </c>
      <c r="N276">
        <f>IFERROR(M276*L276,"")</f>
        <v/>
      </c>
    </row>
    <row r="277">
      <c r="G277">
        <f>IFERROR(VLOOKUP(F277,Articles!$A:$M,2,FALSE),"")</f>
        <v/>
      </c>
      <c r="L277">
        <f>IFERROR(VLOOKUP(F277,Articles!$A:$M,4,FALSE),"")</f>
        <v/>
      </c>
      <c r="M277">
        <f>IF(OR(B277="BE",B277="BT+",B277="BI+"),J277,-J277)</f>
        <v/>
      </c>
      <c r="N277">
        <f>IFERROR(M277*L277,"")</f>
        <v/>
      </c>
    </row>
    <row r="278">
      <c r="G278">
        <f>IFERROR(VLOOKUP(F278,Articles!$A:$M,2,FALSE),"")</f>
        <v/>
      </c>
      <c r="L278">
        <f>IFERROR(VLOOKUP(F278,Articles!$A:$M,4,FALSE),"")</f>
        <v/>
      </c>
      <c r="M278">
        <f>IF(OR(B278="BE",B278="BT+",B278="BI+"),J278,-J278)</f>
        <v/>
      </c>
      <c r="N278">
        <f>IFERROR(M278*L278,"")</f>
        <v/>
      </c>
    </row>
    <row r="279">
      <c r="G279">
        <f>IFERROR(VLOOKUP(F279,Articles!$A:$M,2,FALSE),"")</f>
        <v/>
      </c>
      <c r="L279">
        <f>IFERROR(VLOOKUP(F279,Articles!$A:$M,4,FALSE),"")</f>
        <v/>
      </c>
      <c r="M279">
        <f>IF(OR(B279="BE",B279="BT+",B279="BI+"),J279,-J279)</f>
        <v/>
      </c>
      <c r="N279">
        <f>IFERROR(M279*L279,"")</f>
        <v/>
      </c>
    </row>
    <row r="280">
      <c r="G280">
        <f>IFERROR(VLOOKUP(F280,Articles!$A:$M,2,FALSE),"")</f>
        <v/>
      </c>
      <c r="L280">
        <f>IFERROR(VLOOKUP(F280,Articles!$A:$M,4,FALSE),"")</f>
        <v/>
      </c>
      <c r="M280">
        <f>IF(OR(B280="BE",B280="BT+",B280="BI+"),J280,-J280)</f>
        <v/>
      </c>
      <c r="N280">
        <f>IFERROR(M280*L280,"")</f>
        <v/>
      </c>
    </row>
    <row r="281">
      <c r="G281">
        <f>IFERROR(VLOOKUP(F281,Articles!$A:$M,2,FALSE),"")</f>
        <v/>
      </c>
      <c r="L281">
        <f>IFERROR(VLOOKUP(F281,Articles!$A:$M,4,FALSE),"")</f>
        <v/>
      </c>
      <c r="M281">
        <f>IF(OR(B281="BE",B281="BT+",B281="BI+"),J281,-J281)</f>
        <v/>
      </c>
      <c r="N281">
        <f>IFERROR(M281*L281,"")</f>
        <v/>
      </c>
    </row>
    <row r="282">
      <c r="G282">
        <f>IFERROR(VLOOKUP(F282,Articles!$A:$M,2,FALSE),"")</f>
        <v/>
      </c>
      <c r="L282">
        <f>IFERROR(VLOOKUP(F282,Articles!$A:$M,4,FALSE),"")</f>
        <v/>
      </c>
      <c r="M282">
        <f>IF(OR(B282="BE",B282="BT+",B282="BI+"),J282,-J282)</f>
        <v/>
      </c>
      <c r="N282">
        <f>IFERROR(M282*L282,"")</f>
        <v/>
      </c>
    </row>
    <row r="283">
      <c r="G283">
        <f>IFERROR(VLOOKUP(F283,Articles!$A:$M,2,FALSE),"")</f>
        <v/>
      </c>
      <c r="L283">
        <f>IFERROR(VLOOKUP(F283,Articles!$A:$M,4,FALSE),"")</f>
        <v/>
      </c>
      <c r="M283">
        <f>IF(OR(B283="BE",B283="BT+",B283="BI+"),J283,-J283)</f>
        <v/>
      </c>
      <c r="N283">
        <f>IFERROR(M283*L283,"")</f>
        <v/>
      </c>
    </row>
    <row r="284">
      <c r="G284">
        <f>IFERROR(VLOOKUP(F284,Articles!$A:$M,2,FALSE),"")</f>
        <v/>
      </c>
      <c r="L284">
        <f>IFERROR(VLOOKUP(F284,Articles!$A:$M,4,FALSE),"")</f>
        <v/>
      </c>
      <c r="M284">
        <f>IF(OR(B284="BE",B284="BT+",B284="BI+"),J284,-J284)</f>
        <v/>
      </c>
      <c r="N284">
        <f>IFERROR(M284*L284,"")</f>
        <v/>
      </c>
    </row>
    <row r="285">
      <c r="G285">
        <f>IFERROR(VLOOKUP(F285,Articles!$A:$M,2,FALSE),"")</f>
        <v/>
      </c>
      <c r="L285">
        <f>IFERROR(VLOOKUP(F285,Articles!$A:$M,4,FALSE),"")</f>
        <v/>
      </c>
      <c r="M285">
        <f>IF(OR(B285="BE",B285="BT+",B285="BI+"),J285,-J285)</f>
        <v/>
      </c>
      <c r="N285">
        <f>IFERROR(M285*L285,"")</f>
        <v/>
      </c>
    </row>
    <row r="286">
      <c r="G286">
        <f>IFERROR(VLOOKUP(F286,Articles!$A:$M,2,FALSE),"")</f>
        <v/>
      </c>
      <c r="L286">
        <f>IFERROR(VLOOKUP(F286,Articles!$A:$M,4,FALSE),"")</f>
        <v/>
      </c>
      <c r="M286">
        <f>IF(OR(B286="BE",B286="BT+",B286="BI+"),J286,-J286)</f>
        <v/>
      </c>
      <c r="N286">
        <f>IFERROR(M286*L286,"")</f>
        <v/>
      </c>
    </row>
    <row r="287">
      <c r="G287">
        <f>IFERROR(VLOOKUP(F287,Articles!$A:$M,2,FALSE),"")</f>
        <v/>
      </c>
      <c r="L287">
        <f>IFERROR(VLOOKUP(F287,Articles!$A:$M,4,FALSE),"")</f>
        <v/>
      </c>
      <c r="M287">
        <f>IF(OR(B287="BE",B287="BT+",B287="BI+"),J287,-J287)</f>
        <v/>
      </c>
      <c r="N287">
        <f>IFERROR(M287*L287,"")</f>
        <v/>
      </c>
    </row>
    <row r="288">
      <c r="G288">
        <f>IFERROR(VLOOKUP(F288,Articles!$A:$M,2,FALSE),"")</f>
        <v/>
      </c>
      <c r="L288">
        <f>IFERROR(VLOOKUP(F288,Articles!$A:$M,4,FALSE),"")</f>
        <v/>
      </c>
      <c r="M288">
        <f>IF(OR(B288="BE",B288="BT+",B288="BI+"),J288,-J288)</f>
        <v/>
      </c>
      <c r="N288">
        <f>IFERROR(M288*L288,"")</f>
        <v/>
      </c>
    </row>
    <row r="289">
      <c r="G289">
        <f>IFERROR(VLOOKUP(F289,Articles!$A:$M,2,FALSE),"")</f>
        <v/>
      </c>
      <c r="L289">
        <f>IFERROR(VLOOKUP(F289,Articles!$A:$M,4,FALSE),"")</f>
        <v/>
      </c>
      <c r="M289">
        <f>IF(OR(B289="BE",B289="BT+",B289="BI+"),J289,-J289)</f>
        <v/>
      </c>
      <c r="N289">
        <f>IFERROR(M289*L289,"")</f>
        <v/>
      </c>
    </row>
    <row r="290">
      <c r="G290">
        <f>IFERROR(VLOOKUP(F290,Articles!$A:$M,2,FALSE),"")</f>
        <v/>
      </c>
      <c r="L290">
        <f>IFERROR(VLOOKUP(F290,Articles!$A:$M,4,FALSE),"")</f>
        <v/>
      </c>
      <c r="M290">
        <f>IF(OR(B290="BE",B290="BT+",B290="BI+"),J290,-J290)</f>
        <v/>
      </c>
      <c r="N290">
        <f>IFERROR(M290*L290,"")</f>
        <v/>
      </c>
    </row>
    <row r="291">
      <c r="G291">
        <f>IFERROR(VLOOKUP(F291,Articles!$A:$M,2,FALSE),"")</f>
        <v/>
      </c>
      <c r="L291">
        <f>IFERROR(VLOOKUP(F291,Articles!$A:$M,4,FALSE),"")</f>
        <v/>
      </c>
      <c r="M291">
        <f>IF(OR(B291="BE",B291="BT+",B291="BI+"),J291,-J291)</f>
        <v/>
      </c>
      <c r="N291">
        <f>IFERROR(M291*L291,"")</f>
        <v/>
      </c>
    </row>
    <row r="292">
      <c r="G292">
        <f>IFERROR(VLOOKUP(F292,Articles!$A:$M,2,FALSE),"")</f>
        <v/>
      </c>
      <c r="L292">
        <f>IFERROR(VLOOKUP(F292,Articles!$A:$M,4,FALSE),"")</f>
        <v/>
      </c>
      <c r="M292">
        <f>IF(OR(B292="BE",B292="BT+",B292="BI+"),J292,-J292)</f>
        <v/>
      </c>
      <c r="N292">
        <f>IFERROR(M292*L292,"")</f>
        <v/>
      </c>
    </row>
    <row r="293">
      <c r="G293">
        <f>IFERROR(VLOOKUP(F293,Articles!$A:$M,2,FALSE),"")</f>
        <v/>
      </c>
      <c r="L293">
        <f>IFERROR(VLOOKUP(F293,Articles!$A:$M,4,FALSE),"")</f>
        <v/>
      </c>
      <c r="M293">
        <f>IF(OR(B293="BE",B293="BT+",B293="BI+"),J293,-J293)</f>
        <v/>
      </c>
      <c r="N293">
        <f>IFERROR(M293*L293,"")</f>
        <v/>
      </c>
    </row>
    <row r="294">
      <c r="G294">
        <f>IFERROR(VLOOKUP(F294,Articles!$A:$M,2,FALSE),"")</f>
        <v/>
      </c>
      <c r="L294">
        <f>IFERROR(VLOOKUP(F294,Articles!$A:$M,4,FALSE),"")</f>
        <v/>
      </c>
      <c r="M294">
        <f>IF(OR(B294="BE",B294="BT+",B294="BI+"),J294,-J294)</f>
        <v/>
      </c>
      <c r="N294">
        <f>IFERROR(M294*L294,"")</f>
        <v/>
      </c>
    </row>
    <row r="295">
      <c r="G295">
        <f>IFERROR(VLOOKUP(F295,Articles!$A:$M,2,FALSE),"")</f>
        <v/>
      </c>
      <c r="L295">
        <f>IFERROR(VLOOKUP(F295,Articles!$A:$M,4,FALSE),"")</f>
        <v/>
      </c>
      <c r="M295">
        <f>IF(OR(B295="BE",B295="BT+",B295="BI+"),J295,-J295)</f>
        <v/>
      </c>
      <c r="N295">
        <f>IFERROR(M295*L295,"")</f>
        <v/>
      </c>
    </row>
    <row r="296">
      <c r="G296">
        <f>IFERROR(VLOOKUP(F296,Articles!$A:$M,2,FALSE),"")</f>
        <v/>
      </c>
      <c r="L296">
        <f>IFERROR(VLOOKUP(F296,Articles!$A:$M,4,FALSE),"")</f>
        <v/>
      </c>
      <c r="M296">
        <f>IF(OR(B296="BE",B296="BT+",B296="BI+"),J296,-J296)</f>
        <v/>
      </c>
      <c r="N296">
        <f>IFERROR(M296*L296,"")</f>
        <v/>
      </c>
    </row>
    <row r="297">
      <c r="G297">
        <f>IFERROR(VLOOKUP(F297,Articles!$A:$M,2,FALSE),"")</f>
        <v/>
      </c>
      <c r="L297">
        <f>IFERROR(VLOOKUP(F297,Articles!$A:$M,4,FALSE),"")</f>
        <v/>
      </c>
      <c r="M297">
        <f>IF(OR(B297="BE",B297="BT+",B297="BI+"),J297,-J297)</f>
        <v/>
      </c>
      <c r="N297">
        <f>IFERROR(M297*L297,"")</f>
        <v/>
      </c>
    </row>
    <row r="298">
      <c r="G298">
        <f>IFERROR(VLOOKUP(F298,Articles!$A:$M,2,FALSE),"")</f>
        <v/>
      </c>
      <c r="L298">
        <f>IFERROR(VLOOKUP(F298,Articles!$A:$M,4,FALSE),"")</f>
        <v/>
      </c>
      <c r="M298">
        <f>IF(OR(B298="BE",B298="BT+",B298="BI+"),J298,-J298)</f>
        <v/>
      </c>
      <c r="N298">
        <f>IFERROR(M298*L298,"")</f>
        <v/>
      </c>
    </row>
    <row r="299">
      <c r="G299">
        <f>IFERROR(VLOOKUP(F299,Articles!$A:$M,2,FALSE),"")</f>
        <v/>
      </c>
      <c r="L299">
        <f>IFERROR(VLOOKUP(F299,Articles!$A:$M,4,FALSE),"")</f>
        <v/>
      </c>
      <c r="M299">
        <f>IF(OR(B299="BE",B299="BT+",B299="BI+"),J299,-J299)</f>
        <v/>
      </c>
      <c r="N299">
        <f>IFERROR(M299*L299,"")</f>
        <v/>
      </c>
    </row>
    <row r="300">
      <c r="G300">
        <f>IFERROR(VLOOKUP(F300,Articles!$A:$M,2,FALSE),"")</f>
        <v/>
      </c>
      <c r="L300">
        <f>IFERROR(VLOOKUP(F300,Articles!$A:$M,4,FALSE),"")</f>
        <v/>
      </c>
      <c r="M300">
        <f>IF(OR(B300="BE",B300="BT+",B300="BI+"),J300,-J300)</f>
        <v/>
      </c>
      <c r="N300">
        <f>IFERROR(M300*L300,"")</f>
        <v/>
      </c>
    </row>
    <row r="301">
      <c r="G301">
        <f>IFERROR(VLOOKUP(F301,Articles!$A:$M,2,FALSE),"")</f>
        <v/>
      </c>
      <c r="L301">
        <f>IFERROR(VLOOKUP(F301,Articles!$A:$M,4,FALSE),"")</f>
        <v/>
      </c>
      <c r="M301">
        <f>IF(OR(B301="BE",B301="BT+",B301="BI+"),J301,-J301)</f>
        <v/>
      </c>
      <c r="N301">
        <f>IFERROR(M301*L301,"")</f>
        <v/>
      </c>
    </row>
    <row r="302">
      <c r="G302">
        <f>IFERROR(VLOOKUP(F302,Articles!$A:$M,2,FALSE),"")</f>
        <v/>
      </c>
      <c r="L302">
        <f>IFERROR(VLOOKUP(F302,Articles!$A:$M,4,FALSE),"")</f>
        <v/>
      </c>
      <c r="M302">
        <f>IF(OR(B302="BE",B302="BT+",B302="BI+"),J302,-J302)</f>
        <v/>
      </c>
      <c r="N302">
        <f>IFERROR(M302*L302,"")</f>
        <v/>
      </c>
    </row>
    <row r="303">
      <c r="G303">
        <f>IFERROR(VLOOKUP(F303,Articles!$A:$M,2,FALSE),"")</f>
        <v/>
      </c>
      <c r="L303">
        <f>IFERROR(VLOOKUP(F303,Articles!$A:$M,4,FALSE),"")</f>
        <v/>
      </c>
      <c r="M303">
        <f>IF(OR(B303="BE",B303="BT+",B303="BI+"),J303,-J303)</f>
        <v/>
      </c>
      <c r="N303">
        <f>IFERROR(M303*L303,"")</f>
        <v/>
      </c>
    </row>
    <row r="304">
      <c r="G304">
        <f>IFERROR(VLOOKUP(F304,Articles!$A:$M,2,FALSE),"")</f>
        <v/>
      </c>
      <c r="L304">
        <f>IFERROR(VLOOKUP(F304,Articles!$A:$M,4,FALSE),"")</f>
        <v/>
      </c>
      <c r="M304">
        <f>IF(OR(B304="BE",B304="BT+",B304="BI+"),J304,-J304)</f>
        <v/>
      </c>
      <c r="N304">
        <f>IFERROR(M304*L304,"")</f>
        <v/>
      </c>
    </row>
    <row r="305">
      <c r="G305">
        <f>IFERROR(VLOOKUP(F305,Articles!$A:$M,2,FALSE),"")</f>
        <v/>
      </c>
      <c r="L305">
        <f>IFERROR(VLOOKUP(F305,Articles!$A:$M,4,FALSE),"")</f>
        <v/>
      </c>
      <c r="M305">
        <f>IF(OR(B305="BE",B305="BT+",B305="BI+"),J305,-J305)</f>
        <v/>
      </c>
      <c r="N305">
        <f>IFERROR(M305*L305,"")</f>
        <v/>
      </c>
    </row>
    <row r="306">
      <c r="G306">
        <f>IFERROR(VLOOKUP(F306,Articles!$A:$M,2,FALSE),"")</f>
        <v/>
      </c>
      <c r="L306">
        <f>IFERROR(VLOOKUP(F306,Articles!$A:$M,4,FALSE),"")</f>
        <v/>
      </c>
      <c r="M306">
        <f>IF(OR(B306="BE",B306="BT+",B306="BI+"),J306,-J306)</f>
        <v/>
      </c>
      <c r="N306">
        <f>IFERROR(M306*L306,"")</f>
        <v/>
      </c>
    </row>
    <row r="307">
      <c r="G307">
        <f>IFERROR(VLOOKUP(F307,Articles!$A:$M,2,FALSE),"")</f>
        <v/>
      </c>
      <c r="L307">
        <f>IFERROR(VLOOKUP(F307,Articles!$A:$M,4,FALSE),"")</f>
        <v/>
      </c>
      <c r="M307">
        <f>IF(OR(B307="BE",B307="BT+",B307="BI+"),J307,-J307)</f>
        <v/>
      </c>
      <c r="N307">
        <f>IFERROR(M307*L307,"")</f>
        <v/>
      </c>
    </row>
    <row r="308">
      <c r="G308">
        <f>IFERROR(VLOOKUP(F308,Articles!$A:$M,2,FALSE),"")</f>
        <v/>
      </c>
      <c r="L308">
        <f>IFERROR(VLOOKUP(F308,Articles!$A:$M,4,FALSE),"")</f>
        <v/>
      </c>
      <c r="M308">
        <f>IF(OR(B308="BE",B308="BT+",B308="BI+"),J308,-J308)</f>
        <v/>
      </c>
      <c r="N308">
        <f>IFERROR(M308*L308,"")</f>
        <v/>
      </c>
    </row>
    <row r="309">
      <c r="G309">
        <f>IFERROR(VLOOKUP(F309,Articles!$A:$M,2,FALSE),"")</f>
        <v/>
      </c>
      <c r="L309">
        <f>IFERROR(VLOOKUP(F309,Articles!$A:$M,4,FALSE),"")</f>
        <v/>
      </c>
      <c r="M309">
        <f>IF(OR(B309="BE",B309="BT+",B309="BI+"),J309,-J309)</f>
        <v/>
      </c>
      <c r="N309">
        <f>IFERROR(M309*L309,"")</f>
        <v/>
      </c>
    </row>
    <row r="310">
      <c r="G310">
        <f>IFERROR(VLOOKUP(F310,Articles!$A:$M,2,FALSE),"")</f>
        <v/>
      </c>
      <c r="L310">
        <f>IFERROR(VLOOKUP(F310,Articles!$A:$M,4,FALSE),"")</f>
        <v/>
      </c>
      <c r="M310">
        <f>IF(OR(B310="BE",B310="BT+",B310="BI+"),J310,-J310)</f>
        <v/>
      </c>
      <c r="N310">
        <f>IFERROR(M310*L310,"")</f>
        <v/>
      </c>
    </row>
    <row r="311">
      <c r="G311">
        <f>IFERROR(VLOOKUP(F311,Articles!$A:$M,2,FALSE),"")</f>
        <v/>
      </c>
      <c r="L311">
        <f>IFERROR(VLOOKUP(F311,Articles!$A:$M,4,FALSE),"")</f>
        <v/>
      </c>
      <c r="M311">
        <f>IF(OR(B311="BE",B311="BT+",B311="BI+"),J311,-J311)</f>
        <v/>
      </c>
      <c r="N311">
        <f>IFERROR(M311*L311,"")</f>
        <v/>
      </c>
    </row>
    <row r="312">
      <c r="G312">
        <f>IFERROR(VLOOKUP(F312,Articles!$A:$M,2,FALSE),"")</f>
        <v/>
      </c>
      <c r="L312">
        <f>IFERROR(VLOOKUP(F312,Articles!$A:$M,4,FALSE),"")</f>
        <v/>
      </c>
      <c r="M312">
        <f>IF(OR(B312="BE",B312="BT+",B312="BI+"),J312,-J312)</f>
        <v/>
      </c>
      <c r="N312">
        <f>IFERROR(M312*L312,"")</f>
        <v/>
      </c>
    </row>
    <row r="313">
      <c r="G313">
        <f>IFERROR(VLOOKUP(F313,Articles!$A:$M,2,FALSE),"")</f>
        <v/>
      </c>
      <c r="L313">
        <f>IFERROR(VLOOKUP(F313,Articles!$A:$M,4,FALSE),"")</f>
        <v/>
      </c>
      <c r="M313">
        <f>IF(OR(B313="BE",B313="BT+",B313="BI+"),J313,-J313)</f>
        <v/>
      </c>
      <c r="N313">
        <f>IFERROR(M313*L313,"")</f>
        <v/>
      </c>
    </row>
    <row r="314">
      <c r="G314">
        <f>IFERROR(VLOOKUP(F314,Articles!$A:$M,2,FALSE),"")</f>
        <v/>
      </c>
      <c r="L314">
        <f>IFERROR(VLOOKUP(F314,Articles!$A:$M,4,FALSE),"")</f>
        <v/>
      </c>
      <c r="M314">
        <f>IF(OR(B314="BE",B314="BT+",B314="BI+"),J314,-J314)</f>
        <v/>
      </c>
      <c r="N314">
        <f>IFERROR(M314*L314,"")</f>
        <v/>
      </c>
    </row>
    <row r="315">
      <c r="G315">
        <f>IFERROR(VLOOKUP(F315,Articles!$A:$M,2,FALSE),"")</f>
        <v/>
      </c>
      <c r="L315">
        <f>IFERROR(VLOOKUP(F315,Articles!$A:$M,4,FALSE),"")</f>
        <v/>
      </c>
      <c r="M315">
        <f>IF(OR(B315="BE",B315="BT+",B315="BI+"),J315,-J315)</f>
        <v/>
      </c>
      <c r="N315">
        <f>IFERROR(M315*L315,"")</f>
        <v/>
      </c>
    </row>
    <row r="316">
      <c r="G316">
        <f>IFERROR(VLOOKUP(F316,Articles!$A:$M,2,FALSE),"")</f>
        <v/>
      </c>
      <c r="L316">
        <f>IFERROR(VLOOKUP(F316,Articles!$A:$M,4,FALSE),"")</f>
        <v/>
      </c>
      <c r="M316">
        <f>IF(OR(B316="BE",B316="BT+",B316="BI+"),J316,-J316)</f>
        <v/>
      </c>
      <c r="N316">
        <f>IFERROR(M316*L316,"")</f>
        <v/>
      </c>
    </row>
    <row r="317">
      <c r="G317">
        <f>IFERROR(VLOOKUP(F317,Articles!$A:$M,2,FALSE),"")</f>
        <v/>
      </c>
      <c r="L317">
        <f>IFERROR(VLOOKUP(F317,Articles!$A:$M,4,FALSE),"")</f>
        <v/>
      </c>
      <c r="M317">
        <f>IF(OR(B317="BE",B317="BT+",B317="BI+"),J317,-J317)</f>
        <v/>
      </c>
      <c r="N317">
        <f>IFERROR(M317*L317,"")</f>
        <v/>
      </c>
    </row>
    <row r="318">
      <c r="G318">
        <f>IFERROR(VLOOKUP(F318,Articles!$A:$M,2,FALSE),"")</f>
        <v/>
      </c>
      <c r="L318">
        <f>IFERROR(VLOOKUP(F318,Articles!$A:$M,4,FALSE),"")</f>
        <v/>
      </c>
      <c r="M318">
        <f>IF(OR(B318="BE",B318="BT+",B318="BI+"),J318,-J318)</f>
        <v/>
      </c>
      <c r="N318">
        <f>IFERROR(M318*L318,"")</f>
        <v/>
      </c>
    </row>
    <row r="319">
      <c r="G319">
        <f>IFERROR(VLOOKUP(F319,Articles!$A:$M,2,FALSE),"")</f>
        <v/>
      </c>
      <c r="L319">
        <f>IFERROR(VLOOKUP(F319,Articles!$A:$M,4,FALSE),"")</f>
        <v/>
      </c>
      <c r="M319">
        <f>IF(OR(B319="BE",B319="BT+",B319="BI+"),J319,-J319)</f>
        <v/>
      </c>
      <c r="N319">
        <f>IFERROR(M319*L319,"")</f>
        <v/>
      </c>
    </row>
    <row r="320">
      <c r="G320">
        <f>IFERROR(VLOOKUP(F320,Articles!$A:$M,2,FALSE),"")</f>
        <v/>
      </c>
      <c r="L320">
        <f>IFERROR(VLOOKUP(F320,Articles!$A:$M,4,FALSE),"")</f>
        <v/>
      </c>
      <c r="M320">
        <f>IF(OR(B320="BE",B320="BT+",B320="BI+"),J320,-J320)</f>
        <v/>
      </c>
      <c r="N320">
        <f>IFERROR(M320*L320,"")</f>
        <v/>
      </c>
    </row>
    <row r="321">
      <c r="G321">
        <f>IFERROR(VLOOKUP(F321,Articles!$A:$M,2,FALSE),"")</f>
        <v/>
      </c>
      <c r="L321">
        <f>IFERROR(VLOOKUP(F321,Articles!$A:$M,4,FALSE),"")</f>
        <v/>
      </c>
      <c r="M321">
        <f>IF(OR(B321="BE",B321="BT+",B321="BI+"),J321,-J321)</f>
        <v/>
      </c>
      <c r="N321">
        <f>IFERROR(M321*L321,"")</f>
        <v/>
      </c>
    </row>
    <row r="322">
      <c r="G322">
        <f>IFERROR(VLOOKUP(F322,Articles!$A:$M,2,FALSE),"")</f>
        <v/>
      </c>
      <c r="L322">
        <f>IFERROR(VLOOKUP(F322,Articles!$A:$M,4,FALSE),"")</f>
        <v/>
      </c>
      <c r="M322">
        <f>IF(OR(B322="BE",B322="BT+",B322="BI+"),J322,-J322)</f>
        <v/>
      </c>
      <c r="N322">
        <f>IFERROR(M322*L322,"")</f>
        <v/>
      </c>
    </row>
    <row r="323">
      <c r="G323">
        <f>IFERROR(VLOOKUP(F323,Articles!$A:$M,2,FALSE),"")</f>
        <v/>
      </c>
      <c r="L323">
        <f>IFERROR(VLOOKUP(F323,Articles!$A:$M,4,FALSE),"")</f>
        <v/>
      </c>
      <c r="M323">
        <f>IF(OR(B323="BE",B323="BT+",B323="BI+"),J323,-J323)</f>
        <v/>
      </c>
      <c r="N323">
        <f>IFERROR(M323*L323,"")</f>
        <v/>
      </c>
    </row>
    <row r="324">
      <c r="G324">
        <f>IFERROR(VLOOKUP(F324,Articles!$A:$M,2,FALSE),"")</f>
        <v/>
      </c>
      <c r="L324">
        <f>IFERROR(VLOOKUP(F324,Articles!$A:$M,4,FALSE),"")</f>
        <v/>
      </c>
      <c r="M324">
        <f>IF(OR(B324="BE",B324="BT+",B324="BI+"),J324,-J324)</f>
        <v/>
      </c>
      <c r="N324">
        <f>IFERROR(M324*L324,"")</f>
        <v/>
      </c>
    </row>
    <row r="325">
      <c r="G325">
        <f>IFERROR(VLOOKUP(F325,Articles!$A:$M,2,FALSE),"")</f>
        <v/>
      </c>
      <c r="L325">
        <f>IFERROR(VLOOKUP(F325,Articles!$A:$M,4,FALSE),"")</f>
        <v/>
      </c>
      <c r="M325">
        <f>IF(OR(B325="BE",B325="BT+",B325="BI+"),J325,-J325)</f>
        <v/>
      </c>
      <c r="N325">
        <f>IFERROR(M325*L325,"")</f>
        <v/>
      </c>
    </row>
    <row r="326">
      <c r="G326">
        <f>IFERROR(VLOOKUP(F326,Articles!$A:$M,2,FALSE),"")</f>
        <v/>
      </c>
      <c r="L326">
        <f>IFERROR(VLOOKUP(F326,Articles!$A:$M,4,FALSE),"")</f>
        <v/>
      </c>
      <c r="M326">
        <f>IF(OR(B326="BE",B326="BT+",B326="BI+"),J326,-J326)</f>
        <v/>
      </c>
      <c r="N326">
        <f>IFERROR(M326*L326,"")</f>
        <v/>
      </c>
    </row>
    <row r="327">
      <c r="G327">
        <f>IFERROR(VLOOKUP(F327,Articles!$A:$M,2,FALSE),"")</f>
        <v/>
      </c>
      <c r="L327">
        <f>IFERROR(VLOOKUP(F327,Articles!$A:$M,4,FALSE),"")</f>
        <v/>
      </c>
      <c r="M327">
        <f>IF(OR(B327="BE",B327="BT+",B327="BI+"),J327,-J327)</f>
        <v/>
      </c>
      <c r="N327">
        <f>IFERROR(M327*L327,"")</f>
        <v/>
      </c>
    </row>
    <row r="328">
      <c r="G328">
        <f>IFERROR(VLOOKUP(F328,Articles!$A:$M,2,FALSE),"")</f>
        <v/>
      </c>
      <c r="L328">
        <f>IFERROR(VLOOKUP(F328,Articles!$A:$M,4,FALSE),"")</f>
        <v/>
      </c>
      <c r="M328">
        <f>IF(OR(B328="BE",B328="BT+",B328="BI+"),J328,-J328)</f>
        <v/>
      </c>
      <c r="N328">
        <f>IFERROR(M328*L328,"")</f>
        <v/>
      </c>
    </row>
    <row r="329">
      <c r="G329">
        <f>IFERROR(VLOOKUP(F329,Articles!$A:$M,2,FALSE),"")</f>
        <v/>
      </c>
      <c r="L329">
        <f>IFERROR(VLOOKUP(F329,Articles!$A:$M,4,FALSE),"")</f>
        <v/>
      </c>
      <c r="M329">
        <f>IF(OR(B329="BE",B329="BT+",B329="BI+"),J329,-J329)</f>
        <v/>
      </c>
      <c r="N329">
        <f>IFERROR(M329*L329,"")</f>
        <v/>
      </c>
    </row>
    <row r="330">
      <c r="G330">
        <f>IFERROR(VLOOKUP(F330,Articles!$A:$M,2,FALSE),"")</f>
        <v/>
      </c>
      <c r="L330">
        <f>IFERROR(VLOOKUP(F330,Articles!$A:$M,4,FALSE),"")</f>
        <v/>
      </c>
      <c r="M330">
        <f>IF(OR(B330="BE",B330="BT+",B330="BI+"),J330,-J330)</f>
        <v/>
      </c>
      <c r="N330">
        <f>IFERROR(M330*L330,"")</f>
        <v/>
      </c>
    </row>
    <row r="331">
      <c r="G331">
        <f>IFERROR(VLOOKUP(F331,Articles!$A:$M,2,FALSE),"")</f>
        <v/>
      </c>
      <c r="L331">
        <f>IFERROR(VLOOKUP(F331,Articles!$A:$M,4,FALSE),"")</f>
        <v/>
      </c>
      <c r="M331">
        <f>IF(OR(B331="BE",B331="BT+",B331="BI+"),J331,-J331)</f>
        <v/>
      </c>
      <c r="N331">
        <f>IFERROR(M331*L331,"")</f>
        <v/>
      </c>
    </row>
    <row r="332">
      <c r="G332">
        <f>IFERROR(VLOOKUP(F332,Articles!$A:$M,2,FALSE),"")</f>
        <v/>
      </c>
      <c r="L332">
        <f>IFERROR(VLOOKUP(F332,Articles!$A:$M,4,FALSE),"")</f>
        <v/>
      </c>
      <c r="M332">
        <f>IF(OR(B332="BE",B332="BT+",B332="BI+"),J332,-J332)</f>
        <v/>
      </c>
      <c r="N332">
        <f>IFERROR(M332*L332,"")</f>
        <v/>
      </c>
    </row>
    <row r="333">
      <c r="G333">
        <f>IFERROR(VLOOKUP(F333,Articles!$A:$M,2,FALSE),"")</f>
        <v/>
      </c>
      <c r="L333">
        <f>IFERROR(VLOOKUP(F333,Articles!$A:$M,4,FALSE),"")</f>
        <v/>
      </c>
      <c r="M333">
        <f>IF(OR(B333="BE",B333="BT+",B333="BI+"),J333,-J333)</f>
        <v/>
      </c>
      <c r="N333">
        <f>IFERROR(M333*L333,"")</f>
        <v/>
      </c>
    </row>
    <row r="334">
      <c r="G334">
        <f>IFERROR(VLOOKUP(F334,Articles!$A:$M,2,FALSE),"")</f>
        <v/>
      </c>
      <c r="L334">
        <f>IFERROR(VLOOKUP(F334,Articles!$A:$M,4,FALSE),"")</f>
        <v/>
      </c>
      <c r="M334">
        <f>IF(OR(B334="BE",B334="BT+",B334="BI+"),J334,-J334)</f>
        <v/>
      </c>
      <c r="N334">
        <f>IFERROR(M334*L334,"")</f>
        <v/>
      </c>
    </row>
    <row r="335">
      <c r="G335">
        <f>IFERROR(VLOOKUP(F335,Articles!$A:$M,2,FALSE),"")</f>
        <v/>
      </c>
      <c r="L335">
        <f>IFERROR(VLOOKUP(F335,Articles!$A:$M,4,FALSE),"")</f>
        <v/>
      </c>
      <c r="M335">
        <f>IF(OR(B335="BE",B335="BT+",B335="BI+"),J335,-J335)</f>
        <v/>
      </c>
      <c r="N335">
        <f>IFERROR(M335*L335,"")</f>
        <v/>
      </c>
    </row>
    <row r="336">
      <c r="G336">
        <f>IFERROR(VLOOKUP(F336,Articles!$A:$M,2,FALSE),"")</f>
        <v/>
      </c>
      <c r="L336">
        <f>IFERROR(VLOOKUP(F336,Articles!$A:$M,4,FALSE),"")</f>
        <v/>
      </c>
      <c r="M336">
        <f>IF(OR(B336="BE",B336="BT+",B336="BI+"),J336,-J336)</f>
        <v/>
      </c>
      <c r="N336">
        <f>IFERROR(M336*L336,"")</f>
        <v/>
      </c>
    </row>
    <row r="337">
      <c r="G337">
        <f>IFERROR(VLOOKUP(F337,Articles!$A:$M,2,FALSE),"")</f>
        <v/>
      </c>
      <c r="L337">
        <f>IFERROR(VLOOKUP(F337,Articles!$A:$M,4,FALSE),"")</f>
        <v/>
      </c>
      <c r="M337">
        <f>IF(OR(B337="BE",B337="BT+",B337="BI+"),J337,-J337)</f>
        <v/>
      </c>
      <c r="N337">
        <f>IFERROR(M337*L337,"")</f>
        <v/>
      </c>
    </row>
    <row r="338">
      <c r="G338">
        <f>IFERROR(VLOOKUP(F338,Articles!$A:$M,2,FALSE),"")</f>
        <v/>
      </c>
      <c r="L338">
        <f>IFERROR(VLOOKUP(F338,Articles!$A:$M,4,FALSE),"")</f>
        <v/>
      </c>
      <c r="M338">
        <f>IF(OR(B338="BE",B338="BT+",B338="BI+"),J338,-J338)</f>
        <v/>
      </c>
      <c r="N338">
        <f>IFERROR(M338*L338,"")</f>
        <v/>
      </c>
    </row>
    <row r="339">
      <c r="G339">
        <f>IFERROR(VLOOKUP(F339,Articles!$A:$M,2,FALSE),"")</f>
        <v/>
      </c>
      <c r="L339">
        <f>IFERROR(VLOOKUP(F339,Articles!$A:$M,4,FALSE),"")</f>
        <v/>
      </c>
      <c r="M339">
        <f>IF(OR(B339="BE",B339="BT+",B339="BI+"),J339,-J339)</f>
        <v/>
      </c>
      <c r="N339">
        <f>IFERROR(M339*L339,"")</f>
        <v/>
      </c>
    </row>
    <row r="340">
      <c r="G340">
        <f>IFERROR(VLOOKUP(F340,Articles!$A:$M,2,FALSE),"")</f>
        <v/>
      </c>
      <c r="L340">
        <f>IFERROR(VLOOKUP(F340,Articles!$A:$M,4,FALSE),"")</f>
        <v/>
      </c>
      <c r="M340">
        <f>IF(OR(B340="BE",B340="BT+",B340="BI+"),J340,-J340)</f>
        <v/>
      </c>
      <c r="N340">
        <f>IFERROR(M340*L340,"")</f>
        <v/>
      </c>
    </row>
    <row r="341">
      <c r="G341">
        <f>IFERROR(VLOOKUP(F341,Articles!$A:$M,2,FALSE),"")</f>
        <v/>
      </c>
      <c r="L341">
        <f>IFERROR(VLOOKUP(F341,Articles!$A:$M,4,FALSE),"")</f>
        <v/>
      </c>
      <c r="M341">
        <f>IF(OR(B341="BE",B341="BT+",B341="BI+"),J341,-J341)</f>
        <v/>
      </c>
      <c r="N341">
        <f>IFERROR(M341*L341,"")</f>
        <v/>
      </c>
    </row>
    <row r="342">
      <c r="G342">
        <f>IFERROR(VLOOKUP(F342,Articles!$A:$M,2,FALSE),"")</f>
        <v/>
      </c>
      <c r="L342">
        <f>IFERROR(VLOOKUP(F342,Articles!$A:$M,4,FALSE),"")</f>
        <v/>
      </c>
      <c r="M342">
        <f>IF(OR(B342="BE",B342="BT+",B342="BI+"),J342,-J342)</f>
        <v/>
      </c>
      <c r="N342">
        <f>IFERROR(M342*L342,"")</f>
        <v/>
      </c>
    </row>
    <row r="343">
      <c r="G343">
        <f>IFERROR(VLOOKUP(F343,Articles!$A:$M,2,FALSE),"")</f>
        <v/>
      </c>
      <c r="L343">
        <f>IFERROR(VLOOKUP(F343,Articles!$A:$M,4,FALSE),"")</f>
        <v/>
      </c>
      <c r="M343">
        <f>IF(OR(B343="BE",B343="BT+",B343="BI+"),J343,-J343)</f>
        <v/>
      </c>
      <c r="N343">
        <f>IFERROR(M343*L343,"")</f>
        <v/>
      </c>
    </row>
    <row r="344">
      <c r="G344">
        <f>IFERROR(VLOOKUP(F344,Articles!$A:$M,2,FALSE),"")</f>
        <v/>
      </c>
      <c r="L344">
        <f>IFERROR(VLOOKUP(F344,Articles!$A:$M,4,FALSE),"")</f>
        <v/>
      </c>
      <c r="M344">
        <f>IF(OR(B344="BE",B344="BT+",B344="BI+"),J344,-J344)</f>
        <v/>
      </c>
      <c r="N344">
        <f>IFERROR(M344*L344,"")</f>
        <v/>
      </c>
    </row>
    <row r="345">
      <c r="G345">
        <f>IFERROR(VLOOKUP(F345,Articles!$A:$M,2,FALSE),"")</f>
        <v/>
      </c>
      <c r="L345">
        <f>IFERROR(VLOOKUP(F345,Articles!$A:$M,4,FALSE),"")</f>
        <v/>
      </c>
      <c r="M345">
        <f>IF(OR(B345="BE",B345="BT+",B345="BI+"),J345,-J345)</f>
        <v/>
      </c>
      <c r="N345">
        <f>IFERROR(M345*L345,"")</f>
        <v/>
      </c>
    </row>
    <row r="346">
      <c r="G346">
        <f>IFERROR(VLOOKUP(F346,Articles!$A:$M,2,FALSE),"")</f>
        <v/>
      </c>
      <c r="L346">
        <f>IFERROR(VLOOKUP(F346,Articles!$A:$M,4,FALSE),"")</f>
        <v/>
      </c>
      <c r="M346">
        <f>IF(OR(B346="BE",B346="BT+",B346="BI+"),J346,-J346)</f>
        <v/>
      </c>
      <c r="N346">
        <f>IFERROR(M346*L346,"")</f>
        <v/>
      </c>
    </row>
    <row r="347">
      <c r="G347">
        <f>IFERROR(VLOOKUP(F347,Articles!$A:$M,2,FALSE),"")</f>
        <v/>
      </c>
      <c r="L347">
        <f>IFERROR(VLOOKUP(F347,Articles!$A:$M,4,FALSE),"")</f>
        <v/>
      </c>
      <c r="M347">
        <f>IF(OR(B347="BE",B347="BT+",B347="BI+"),J347,-J347)</f>
        <v/>
      </c>
      <c r="N347">
        <f>IFERROR(M347*L347,"")</f>
        <v/>
      </c>
    </row>
    <row r="348">
      <c r="G348">
        <f>IFERROR(VLOOKUP(F348,Articles!$A:$M,2,FALSE),"")</f>
        <v/>
      </c>
      <c r="L348">
        <f>IFERROR(VLOOKUP(F348,Articles!$A:$M,4,FALSE),"")</f>
        <v/>
      </c>
      <c r="M348">
        <f>IF(OR(B348="BE",B348="BT+",B348="BI+"),J348,-J348)</f>
        <v/>
      </c>
      <c r="N348">
        <f>IFERROR(M348*L348,"")</f>
        <v/>
      </c>
    </row>
    <row r="349">
      <c r="G349">
        <f>IFERROR(VLOOKUP(F349,Articles!$A:$M,2,FALSE),"")</f>
        <v/>
      </c>
      <c r="L349">
        <f>IFERROR(VLOOKUP(F349,Articles!$A:$M,4,FALSE),"")</f>
        <v/>
      </c>
      <c r="M349">
        <f>IF(OR(B349="BE",B349="BT+",B349="BI+"),J349,-J349)</f>
        <v/>
      </c>
      <c r="N349">
        <f>IFERROR(M349*L349,"")</f>
        <v/>
      </c>
    </row>
    <row r="350">
      <c r="G350">
        <f>IFERROR(VLOOKUP(F350,Articles!$A:$M,2,FALSE),"")</f>
        <v/>
      </c>
      <c r="L350">
        <f>IFERROR(VLOOKUP(F350,Articles!$A:$M,4,FALSE),"")</f>
        <v/>
      </c>
      <c r="M350">
        <f>IF(OR(B350="BE",B350="BT+",B350="BI+"),J350,-J350)</f>
        <v/>
      </c>
      <c r="N350">
        <f>IFERROR(M350*L350,"")</f>
        <v/>
      </c>
    </row>
    <row r="351">
      <c r="G351">
        <f>IFERROR(VLOOKUP(F351,Articles!$A:$M,2,FALSE),"")</f>
        <v/>
      </c>
      <c r="L351">
        <f>IFERROR(VLOOKUP(F351,Articles!$A:$M,4,FALSE),"")</f>
        <v/>
      </c>
      <c r="M351">
        <f>IF(OR(B351="BE",B351="BT+",B351="BI+"),J351,-J351)</f>
        <v/>
      </c>
      <c r="N351">
        <f>IFERROR(M351*L351,"")</f>
        <v/>
      </c>
    </row>
    <row r="352">
      <c r="G352">
        <f>IFERROR(VLOOKUP(F352,Articles!$A:$M,2,FALSE),"")</f>
        <v/>
      </c>
      <c r="L352">
        <f>IFERROR(VLOOKUP(F352,Articles!$A:$M,4,FALSE),"")</f>
        <v/>
      </c>
      <c r="M352">
        <f>IF(OR(B352="BE",B352="BT+",B352="BI+"),J352,-J352)</f>
        <v/>
      </c>
      <c r="N352">
        <f>IFERROR(M352*L352,"")</f>
        <v/>
      </c>
    </row>
    <row r="353">
      <c r="G353">
        <f>IFERROR(VLOOKUP(F353,Articles!$A:$M,2,FALSE),"")</f>
        <v/>
      </c>
      <c r="L353">
        <f>IFERROR(VLOOKUP(F353,Articles!$A:$M,4,FALSE),"")</f>
        <v/>
      </c>
      <c r="M353">
        <f>IF(OR(B353="BE",B353="BT+",B353="BI+"),J353,-J353)</f>
        <v/>
      </c>
      <c r="N353">
        <f>IFERROR(M353*L353,"")</f>
        <v/>
      </c>
    </row>
    <row r="354">
      <c r="G354">
        <f>IFERROR(VLOOKUP(F354,Articles!$A:$M,2,FALSE),"")</f>
        <v/>
      </c>
      <c r="L354">
        <f>IFERROR(VLOOKUP(F354,Articles!$A:$M,4,FALSE),"")</f>
        <v/>
      </c>
      <c r="M354">
        <f>IF(OR(B354="BE",B354="BT+",B354="BI+"),J354,-J354)</f>
        <v/>
      </c>
      <c r="N354">
        <f>IFERROR(M354*L354,"")</f>
        <v/>
      </c>
    </row>
    <row r="355">
      <c r="G355">
        <f>IFERROR(VLOOKUP(F355,Articles!$A:$M,2,FALSE),"")</f>
        <v/>
      </c>
      <c r="L355">
        <f>IFERROR(VLOOKUP(F355,Articles!$A:$M,4,FALSE),"")</f>
        <v/>
      </c>
      <c r="M355">
        <f>IF(OR(B355="BE",B355="BT+",B355="BI+"),J355,-J355)</f>
        <v/>
      </c>
      <c r="N355">
        <f>IFERROR(M355*L355,"")</f>
        <v/>
      </c>
    </row>
    <row r="356">
      <c r="G356">
        <f>IFERROR(VLOOKUP(F356,Articles!$A:$M,2,FALSE),"")</f>
        <v/>
      </c>
      <c r="L356">
        <f>IFERROR(VLOOKUP(F356,Articles!$A:$M,4,FALSE),"")</f>
        <v/>
      </c>
      <c r="M356">
        <f>IF(OR(B356="BE",B356="BT+",B356="BI+"),J356,-J356)</f>
        <v/>
      </c>
      <c r="N356">
        <f>IFERROR(M356*L356,"")</f>
        <v/>
      </c>
    </row>
    <row r="357">
      <c r="G357">
        <f>IFERROR(VLOOKUP(F357,Articles!$A:$M,2,FALSE),"")</f>
        <v/>
      </c>
      <c r="L357">
        <f>IFERROR(VLOOKUP(F357,Articles!$A:$M,4,FALSE),"")</f>
        <v/>
      </c>
      <c r="M357">
        <f>IF(OR(B357="BE",B357="BT+",B357="BI+"),J357,-J357)</f>
        <v/>
      </c>
      <c r="N357">
        <f>IFERROR(M357*L357,"")</f>
        <v/>
      </c>
    </row>
    <row r="358">
      <c r="G358">
        <f>IFERROR(VLOOKUP(F358,Articles!$A:$M,2,FALSE),"")</f>
        <v/>
      </c>
      <c r="L358">
        <f>IFERROR(VLOOKUP(F358,Articles!$A:$M,4,FALSE),"")</f>
        <v/>
      </c>
      <c r="M358">
        <f>IF(OR(B358="BE",B358="BT+",B358="BI+"),J358,-J358)</f>
        <v/>
      </c>
      <c r="N358">
        <f>IFERROR(M358*L358,"")</f>
        <v/>
      </c>
    </row>
    <row r="359">
      <c r="G359">
        <f>IFERROR(VLOOKUP(F359,Articles!$A:$M,2,FALSE),"")</f>
        <v/>
      </c>
      <c r="L359">
        <f>IFERROR(VLOOKUP(F359,Articles!$A:$M,4,FALSE),"")</f>
        <v/>
      </c>
      <c r="M359">
        <f>IF(OR(B359="BE",B359="BT+",B359="BI+"),J359,-J359)</f>
        <v/>
      </c>
      <c r="N359">
        <f>IFERROR(M359*L359,"")</f>
        <v/>
      </c>
    </row>
    <row r="360">
      <c r="G360">
        <f>IFERROR(VLOOKUP(F360,Articles!$A:$M,2,FALSE),"")</f>
        <v/>
      </c>
      <c r="L360">
        <f>IFERROR(VLOOKUP(F360,Articles!$A:$M,4,FALSE),"")</f>
        <v/>
      </c>
      <c r="M360">
        <f>IF(OR(B360="BE",B360="BT+",B360="BI+"),J360,-J360)</f>
        <v/>
      </c>
      <c r="N360">
        <f>IFERROR(M360*L360,"")</f>
        <v/>
      </c>
    </row>
    <row r="361">
      <c r="G361">
        <f>IFERROR(VLOOKUP(F361,Articles!$A:$M,2,FALSE),"")</f>
        <v/>
      </c>
      <c r="L361">
        <f>IFERROR(VLOOKUP(F361,Articles!$A:$M,4,FALSE),"")</f>
        <v/>
      </c>
      <c r="M361">
        <f>IF(OR(B361="BE",B361="BT+",B361="BI+"),J361,-J361)</f>
        <v/>
      </c>
      <c r="N361">
        <f>IFERROR(M361*L361,"")</f>
        <v/>
      </c>
    </row>
    <row r="362">
      <c r="G362">
        <f>IFERROR(VLOOKUP(F362,Articles!$A:$M,2,FALSE),"")</f>
        <v/>
      </c>
      <c r="L362">
        <f>IFERROR(VLOOKUP(F362,Articles!$A:$M,4,FALSE),"")</f>
        <v/>
      </c>
      <c r="M362">
        <f>IF(OR(B362="BE",B362="BT+",B362="BI+"),J362,-J362)</f>
        <v/>
      </c>
      <c r="N362">
        <f>IFERROR(M362*L362,"")</f>
        <v/>
      </c>
    </row>
    <row r="363">
      <c r="G363">
        <f>IFERROR(VLOOKUP(F363,Articles!$A:$M,2,FALSE),"")</f>
        <v/>
      </c>
      <c r="L363">
        <f>IFERROR(VLOOKUP(F363,Articles!$A:$M,4,FALSE),"")</f>
        <v/>
      </c>
      <c r="M363">
        <f>IF(OR(B363="BE",B363="BT+",B363="BI+"),J363,-J363)</f>
        <v/>
      </c>
      <c r="N363">
        <f>IFERROR(M363*L363,"")</f>
        <v/>
      </c>
    </row>
    <row r="364">
      <c r="G364">
        <f>IFERROR(VLOOKUP(F364,Articles!$A:$M,2,FALSE),"")</f>
        <v/>
      </c>
      <c r="L364">
        <f>IFERROR(VLOOKUP(F364,Articles!$A:$M,4,FALSE),"")</f>
        <v/>
      </c>
      <c r="M364">
        <f>IF(OR(B364="BE",B364="BT+",B364="BI+"),J364,-J364)</f>
        <v/>
      </c>
      <c r="N364">
        <f>IFERROR(M364*L364,"")</f>
        <v/>
      </c>
    </row>
    <row r="365">
      <c r="G365">
        <f>IFERROR(VLOOKUP(F365,Articles!$A:$M,2,FALSE),"")</f>
        <v/>
      </c>
      <c r="L365">
        <f>IFERROR(VLOOKUP(F365,Articles!$A:$M,4,FALSE),"")</f>
        <v/>
      </c>
      <c r="M365">
        <f>IF(OR(B365="BE",B365="BT+",B365="BI+"),J365,-J365)</f>
        <v/>
      </c>
      <c r="N365">
        <f>IFERROR(M365*L365,"")</f>
        <v/>
      </c>
    </row>
    <row r="366">
      <c r="G366">
        <f>IFERROR(VLOOKUP(F366,Articles!$A:$M,2,FALSE),"")</f>
        <v/>
      </c>
      <c r="L366">
        <f>IFERROR(VLOOKUP(F366,Articles!$A:$M,4,FALSE),"")</f>
        <v/>
      </c>
      <c r="M366">
        <f>IF(OR(B366="BE",B366="BT+",B366="BI+"),J366,-J366)</f>
        <v/>
      </c>
      <c r="N366">
        <f>IFERROR(M366*L366,"")</f>
        <v/>
      </c>
    </row>
    <row r="367">
      <c r="G367">
        <f>IFERROR(VLOOKUP(F367,Articles!$A:$M,2,FALSE),"")</f>
        <v/>
      </c>
      <c r="L367">
        <f>IFERROR(VLOOKUP(F367,Articles!$A:$M,4,FALSE),"")</f>
        <v/>
      </c>
      <c r="M367">
        <f>IF(OR(B367="BE",B367="BT+",B367="BI+"),J367,-J367)</f>
        <v/>
      </c>
      <c r="N367">
        <f>IFERROR(M367*L367,"")</f>
        <v/>
      </c>
    </row>
    <row r="368">
      <c r="G368">
        <f>IFERROR(VLOOKUP(F368,Articles!$A:$M,2,FALSE),"")</f>
        <v/>
      </c>
      <c r="L368">
        <f>IFERROR(VLOOKUP(F368,Articles!$A:$M,4,FALSE),"")</f>
        <v/>
      </c>
      <c r="M368">
        <f>IF(OR(B368="BE",B368="BT+",B368="BI+"),J368,-J368)</f>
        <v/>
      </c>
      <c r="N368">
        <f>IFERROR(M368*L368,"")</f>
        <v/>
      </c>
    </row>
    <row r="369">
      <c r="G369">
        <f>IFERROR(VLOOKUP(F369,Articles!$A:$M,2,FALSE),"")</f>
        <v/>
      </c>
      <c r="L369">
        <f>IFERROR(VLOOKUP(F369,Articles!$A:$M,4,FALSE),"")</f>
        <v/>
      </c>
      <c r="M369">
        <f>IF(OR(B369="BE",B369="BT+",B369="BI+"),J369,-J369)</f>
        <v/>
      </c>
      <c r="N369">
        <f>IFERROR(M369*L369,"")</f>
        <v/>
      </c>
    </row>
    <row r="370">
      <c r="G370">
        <f>IFERROR(VLOOKUP(F370,Articles!$A:$M,2,FALSE),"")</f>
        <v/>
      </c>
      <c r="L370">
        <f>IFERROR(VLOOKUP(F370,Articles!$A:$M,4,FALSE),"")</f>
        <v/>
      </c>
      <c r="M370">
        <f>IF(OR(B370="BE",B370="BT+",B370="BI+"),J370,-J370)</f>
        <v/>
      </c>
      <c r="N370">
        <f>IFERROR(M370*L370,"")</f>
        <v/>
      </c>
    </row>
    <row r="371">
      <c r="G371">
        <f>IFERROR(VLOOKUP(F371,Articles!$A:$M,2,FALSE),"")</f>
        <v/>
      </c>
      <c r="L371">
        <f>IFERROR(VLOOKUP(F371,Articles!$A:$M,4,FALSE),"")</f>
        <v/>
      </c>
      <c r="M371">
        <f>IF(OR(B371="BE",B371="BT+",B371="BI+"),J371,-J371)</f>
        <v/>
      </c>
      <c r="N371">
        <f>IFERROR(M371*L371,"")</f>
        <v/>
      </c>
    </row>
    <row r="372">
      <c r="G372">
        <f>IFERROR(VLOOKUP(F372,Articles!$A:$M,2,FALSE),"")</f>
        <v/>
      </c>
      <c r="L372">
        <f>IFERROR(VLOOKUP(F372,Articles!$A:$M,4,FALSE),"")</f>
        <v/>
      </c>
      <c r="M372">
        <f>IF(OR(B372="BE",B372="BT+",B372="BI+"),J372,-J372)</f>
        <v/>
      </c>
      <c r="N372">
        <f>IFERROR(M372*L372,"")</f>
        <v/>
      </c>
    </row>
    <row r="373">
      <c r="G373">
        <f>IFERROR(VLOOKUP(F373,Articles!$A:$M,2,FALSE),"")</f>
        <v/>
      </c>
      <c r="L373">
        <f>IFERROR(VLOOKUP(F373,Articles!$A:$M,4,FALSE),"")</f>
        <v/>
      </c>
      <c r="M373">
        <f>IF(OR(B373="BE",B373="BT+",B373="BI+"),J373,-J373)</f>
        <v/>
      </c>
      <c r="N373">
        <f>IFERROR(M373*L373,"")</f>
        <v/>
      </c>
    </row>
    <row r="374">
      <c r="G374">
        <f>IFERROR(VLOOKUP(F374,Articles!$A:$M,2,FALSE),"")</f>
        <v/>
      </c>
      <c r="L374">
        <f>IFERROR(VLOOKUP(F374,Articles!$A:$M,4,FALSE),"")</f>
        <v/>
      </c>
      <c r="M374">
        <f>IF(OR(B374="BE",B374="BT+",B374="BI+"),J374,-J374)</f>
        <v/>
      </c>
      <c r="N374">
        <f>IFERROR(M374*L374,"")</f>
        <v/>
      </c>
    </row>
    <row r="375">
      <c r="G375">
        <f>IFERROR(VLOOKUP(F375,Articles!$A:$M,2,FALSE),"")</f>
        <v/>
      </c>
      <c r="L375">
        <f>IFERROR(VLOOKUP(F375,Articles!$A:$M,4,FALSE),"")</f>
        <v/>
      </c>
      <c r="M375">
        <f>IF(OR(B375="BE",B375="BT+",B375="BI+"),J375,-J375)</f>
        <v/>
      </c>
      <c r="N375">
        <f>IFERROR(M375*L375,"")</f>
        <v/>
      </c>
    </row>
    <row r="376">
      <c r="G376">
        <f>IFERROR(VLOOKUP(F376,Articles!$A:$M,2,FALSE),"")</f>
        <v/>
      </c>
      <c r="L376">
        <f>IFERROR(VLOOKUP(F376,Articles!$A:$M,4,FALSE),"")</f>
        <v/>
      </c>
      <c r="M376">
        <f>IF(OR(B376="BE",B376="BT+",B376="BI+"),J376,-J376)</f>
        <v/>
      </c>
      <c r="N376">
        <f>IFERROR(M376*L376,"")</f>
        <v/>
      </c>
    </row>
    <row r="377">
      <c r="G377">
        <f>IFERROR(VLOOKUP(F377,Articles!$A:$M,2,FALSE),"")</f>
        <v/>
      </c>
      <c r="L377">
        <f>IFERROR(VLOOKUP(F377,Articles!$A:$M,4,FALSE),"")</f>
        <v/>
      </c>
      <c r="M377">
        <f>IF(OR(B377="BE",B377="BT+",B377="BI+"),J377,-J377)</f>
        <v/>
      </c>
      <c r="N377">
        <f>IFERROR(M377*L377,"")</f>
        <v/>
      </c>
    </row>
    <row r="378">
      <c r="G378">
        <f>IFERROR(VLOOKUP(F378,Articles!$A:$M,2,FALSE),"")</f>
        <v/>
      </c>
      <c r="L378">
        <f>IFERROR(VLOOKUP(F378,Articles!$A:$M,4,FALSE),"")</f>
        <v/>
      </c>
      <c r="M378">
        <f>IF(OR(B378="BE",B378="BT+",B378="BI+"),J378,-J378)</f>
        <v/>
      </c>
      <c r="N378">
        <f>IFERROR(M378*L378,"")</f>
        <v/>
      </c>
    </row>
    <row r="379">
      <c r="G379">
        <f>IFERROR(VLOOKUP(F379,Articles!$A:$M,2,FALSE),"")</f>
        <v/>
      </c>
      <c r="L379">
        <f>IFERROR(VLOOKUP(F379,Articles!$A:$M,4,FALSE),"")</f>
        <v/>
      </c>
      <c r="M379">
        <f>IF(OR(B379="BE",B379="BT+",B379="BI+"),J379,-J379)</f>
        <v/>
      </c>
      <c r="N379">
        <f>IFERROR(M379*L379,"")</f>
        <v/>
      </c>
    </row>
    <row r="380">
      <c r="G380">
        <f>IFERROR(VLOOKUP(F380,Articles!$A:$M,2,FALSE),"")</f>
        <v/>
      </c>
      <c r="L380">
        <f>IFERROR(VLOOKUP(F380,Articles!$A:$M,4,FALSE),"")</f>
        <v/>
      </c>
      <c r="M380">
        <f>IF(OR(B380="BE",B380="BT+",B380="BI+"),J380,-J380)</f>
        <v/>
      </c>
      <c r="N380">
        <f>IFERROR(M380*L380,"")</f>
        <v/>
      </c>
    </row>
    <row r="381">
      <c r="G381">
        <f>IFERROR(VLOOKUP(F381,Articles!$A:$M,2,FALSE),"")</f>
        <v/>
      </c>
      <c r="L381">
        <f>IFERROR(VLOOKUP(F381,Articles!$A:$M,4,FALSE),"")</f>
        <v/>
      </c>
      <c r="M381">
        <f>IF(OR(B381="BE",B381="BT+",B381="BI+"),J381,-J381)</f>
        <v/>
      </c>
      <c r="N381">
        <f>IFERROR(M381*L381,"")</f>
        <v/>
      </c>
    </row>
    <row r="382">
      <c r="G382">
        <f>IFERROR(VLOOKUP(F382,Articles!$A:$M,2,FALSE),"")</f>
        <v/>
      </c>
      <c r="L382">
        <f>IFERROR(VLOOKUP(F382,Articles!$A:$M,4,FALSE),"")</f>
        <v/>
      </c>
      <c r="M382">
        <f>IF(OR(B382="BE",B382="BT+",B382="BI+"),J382,-J382)</f>
        <v/>
      </c>
      <c r="N382">
        <f>IFERROR(M382*L382,"")</f>
        <v/>
      </c>
    </row>
    <row r="383">
      <c r="G383">
        <f>IFERROR(VLOOKUP(F383,Articles!$A:$M,2,FALSE),"")</f>
        <v/>
      </c>
      <c r="L383">
        <f>IFERROR(VLOOKUP(F383,Articles!$A:$M,4,FALSE),"")</f>
        <v/>
      </c>
      <c r="M383">
        <f>IF(OR(B383="BE",B383="BT+",B383="BI+"),J383,-J383)</f>
        <v/>
      </c>
      <c r="N383">
        <f>IFERROR(M383*L383,"")</f>
        <v/>
      </c>
    </row>
    <row r="384">
      <c r="G384">
        <f>IFERROR(VLOOKUP(F384,Articles!$A:$M,2,FALSE),"")</f>
        <v/>
      </c>
      <c r="L384">
        <f>IFERROR(VLOOKUP(F384,Articles!$A:$M,4,FALSE),"")</f>
        <v/>
      </c>
      <c r="M384">
        <f>IF(OR(B384="BE",B384="BT+",B384="BI+"),J384,-J384)</f>
        <v/>
      </c>
      <c r="N384">
        <f>IFERROR(M384*L384,"")</f>
        <v/>
      </c>
    </row>
    <row r="385">
      <c r="G385">
        <f>IFERROR(VLOOKUP(F385,Articles!$A:$M,2,FALSE),"")</f>
        <v/>
      </c>
      <c r="L385">
        <f>IFERROR(VLOOKUP(F385,Articles!$A:$M,4,FALSE),"")</f>
        <v/>
      </c>
      <c r="M385">
        <f>IF(OR(B385="BE",B385="BT+",B385="BI+"),J385,-J385)</f>
        <v/>
      </c>
      <c r="N385">
        <f>IFERROR(M385*L385,"")</f>
        <v/>
      </c>
    </row>
    <row r="386">
      <c r="G386">
        <f>IFERROR(VLOOKUP(F386,Articles!$A:$M,2,FALSE),"")</f>
        <v/>
      </c>
      <c r="L386">
        <f>IFERROR(VLOOKUP(F386,Articles!$A:$M,4,FALSE),"")</f>
        <v/>
      </c>
      <c r="M386">
        <f>IF(OR(B386="BE",B386="BT+",B386="BI+"),J386,-J386)</f>
        <v/>
      </c>
      <c r="N386">
        <f>IFERROR(M386*L386,"")</f>
        <v/>
      </c>
    </row>
    <row r="387">
      <c r="G387">
        <f>IFERROR(VLOOKUP(F387,Articles!$A:$M,2,FALSE),"")</f>
        <v/>
      </c>
      <c r="L387">
        <f>IFERROR(VLOOKUP(F387,Articles!$A:$M,4,FALSE),"")</f>
        <v/>
      </c>
      <c r="M387">
        <f>IF(OR(B387="BE",B387="BT+",B387="BI+"),J387,-J387)</f>
        <v/>
      </c>
      <c r="N387">
        <f>IFERROR(M387*L387,"")</f>
        <v/>
      </c>
    </row>
    <row r="388">
      <c r="G388">
        <f>IFERROR(VLOOKUP(F388,Articles!$A:$M,2,FALSE),"")</f>
        <v/>
      </c>
      <c r="L388">
        <f>IFERROR(VLOOKUP(F388,Articles!$A:$M,4,FALSE),"")</f>
        <v/>
      </c>
      <c r="M388">
        <f>IF(OR(B388="BE",B388="BT+",B388="BI+"),J388,-J388)</f>
        <v/>
      </c>
      <c r="N388">
        <f>IFERROR(M388*L388,"")</f>
        <v/>
      </c>
    </row>
    <row r="389">
      <c r="G389">
        <f>IFERROR(VLOOKUP(F389,Articles!$A:$M,2,FALSE),"")</f>
        <v/>
      </c>
      <c r="L389">
        <f>IFERROR(VLOOKUP(F389,Articles!$A:$M,4,FALSE),"")</f>
        <v/>
      </c>
      <c r="M389">
        <f>IF(OR(B389="BE",B389="BT+",B389="BI+"),J389,-J389)</f>
        <v/>
      </c>
      <c r="N389">
        <f>IFERROR(M389*L389,"")</f>
        <v/>
      </c>
    </row>
    <row r="390">
      <c r="G390">
        <f>IFERROR(VLOOKUP(F390,Articles!$A:$M,2,FALSE),"")</f>
        <v/>
      </c>
      <c r="L390">
        <f>IFERROR(VLOOKUP(F390,Articles!$A:$M,4,FALSE),"")</f>
        <v/>
      </c>
      <c r="M390">
        <f>IF(OR(B390="BE",B390="BT+",B390="BI+"),J390,-J390)</f>
        <v/>
      </c>
      <c r="N390">
        <f>IFERROR(M390*L390,"")</f>
        <v/>
      </c>
    </row>
    <row r="391">
      <c r="G391">
        <f>IFERROR(VLOOKUP(F391,Articles!$A:$M,2,FALSE),"")</f>
        <v/>
      </c>
      <c r="L391">
        <f>IFERROR(VLOOKUP(F391,Articles!$A:$M,4,FALSE),"")</f>
        <v/>
      </c>
      <c r="M391">
        <f>IF(OR(B391="BE",B391="BT+",B391="BI+"),J391,-J391)</f>
        <v/>
      </c>
      <c r="N391">
        <f>IFERROR(M391*L391,"")</f>
        <v/>
      </c>
    </row>
    <row r="392">
      <c r="G392">
        <f>IFERROR(VLOOKUP(F392,Articles!$A:$M,2,FALSE),"")</f>
        <v/>
      </c>
      <c r="L392">
        <f>IFERROR(VLOOKUP(F392,Articles!$A:$M,4,FALSE),"")</f>
        <v/>
      </c>
      <c r="M392">
        <f>IF(OR(B392="BE",B392="BT+",B392="BI+"),J392,-J392)</f>
        <v/>
      </c>
      <c r="N392">
        <f>IFERROR(M392*L392,"")</f>
        <v/>
      </c>
    </row>
    <row r="393">
      <c r="G393">
        <f>IFERROR(VLOOKUP(F393,Articles!$A:$M,2,FALSE),"")</f>
        <v/>
      </c>
      <c r="L393">
        <f>IFERROR(VLOOKUP(F393,Articles!$A:$M,4,FALSE),"")</f>
        <v/>
      </c>
      <c r="M393">
        <f>IF(OR(B393="BE",B393="BT+",B393="BI+"),J393,-J393)</f>
        <v/>
      </c>
      <c r="N393">
        <f>IFERROR(M393*L393,"")</f>
        <v/>
      </c>
    </row>
    <row r="394">
      <c r="G394">
        <f>IFERROR(VLOOKUP(F394,Articles!$A:$M,2,FALSE),"")</f>
        <v/>
      </c>
      <c r="L394">
        <f>IFERROR(VLOOKUP(F394,Articles!$A:$M,4,FALSE),"")</f>
        <v/>
      </c>
      <c r="M394">
        <f>IF(OR(B394="BE",B394="BT+",B394="BI+"),J394,-J394)</f>
        <v/>
      </c>
      <c r="N394">
        <f>IFERROR(M394*L394,"")</f>
        <v/>
      </c>
    </row>
    <row r="395">
      <c r="G395">
        <f>IFERROR(VLOOKUP(F395,Articles!$A:$M,2,FALSE),"")</f>
        <v/>
      </c>
      <c r="L395">
        <f>IFERROR(VLOOKUP(F395,Articles!$A:$M,4,FALSE),"")</f>
        <v/>
      </c>
      <c r="M395">
        <f>IF(OR(B395="BE",B395="BT+",B395="BI+"),J395,-J395)</f>
        <v/>
      </c>
      <c r="N395">
        <f>IFERROR(M395*L395,"")</f>
        <v/>
      </c>
    </row>
    <row r="396">
      <c r="G396">
        <f>IFERROR(VLOOKUP(F396,Articles!$A:$M,2,FALSE),"")</f>
        <v/>
      </c>
      <c r="L396">
        <f>IFERROR(VLOOKUP(F396,Articles!$A:$M,4,FALSE),"")</f>
        <v/>
      </c>
      <c r="M396">
        <f>IF(OR(B396="BE",B396="BT+",B396="BI+"),J396,-J396)</f>
        <v/>
      </c>
      <c r="N396">
        <f>IFERROR(M396*L396,"")</f>
        <v/>
      </c>
    </row>
    <row r="397">
      <c r="G397">
        <f>IFERROR(VLOOKUP(F397,Articles!$A:$M,2,FALSE),"")</f>
        <v/>
      </c>
      <c r="L397">
        <f>IFERROR(VLOOKUP(F397,Articles!$A:$M,4,FALSE),"")</f>
        <v/>
      </c>
      <c r="M397">
        <f>IF(OR(B397="BE",B397="BT+",B397="BI+"),J397,-J397)</f>
        <v/>
      </c>
      <c r="N397">
        <f>IFERROR(M397*L397,"")</f>
        <v/>
      </c>
    </row>
    <row r="398">
      <c r="G398">
        <f>IFERROR(VLOOKUP(F398,Articles!$A:$M,2,FALSE),"")</f>
        <v/>
      </c>
      <c r="L398">
        <f>IFERROR(VLOOKUP(F398,Articles!$A:$M,4,FALSE),"")</f>
        <v/>
      </c>
      <c r="M398">
        <f>IF(OR(B398="BE",B398="BT+",B398="BI+"),J398,-J398)</f>
        <v/>
      </c>
      <c r="N398">
        <f>IFERROR(M398*L398,"")</f>
        <v/>
      </c>
    </row>
    <row r="399">
      <c r="G399">
        <f>IFERROR(VLOOKUP(F399,Articles!$A:$M,2,FALSE),"")</f>
        <v/>
      </c>
      <c r="L399">
        <f>IFERROR(VLOOKUP(F399,Articles!$A:$M,4,FALSE),"")</f>
        <v/>
      </c>
      <c r="M399">
        <f>IF(OR(B399="BE",B399="BT+",B399="BI+"),J399,-J399)</f>
        <v/>
      </c>
      <c r="N399">
        <f>IFERROR(M399*L399,"")</f>
        <v/>
      </c>
    </row>
    <row r="400">
      <c r="G400">
        <f>IFERROR(VLOOKUP(F400,Articles!$A:$M,2,FALSE),"")</f>
        <v/>
      </c>
      <c r="L400">
        <f>IFERROR(VLOOKUP(F400,Articles!$A:$M,4,FALSE),"")</f>
        <v/>
      </c>
      <c r="M400">
        <f>IF(OR(B400="BE",B400="BT+",B400="BI+"),J400,-J400)</f>
        <v/>
      </c>
      <c r="N400">
        <f>IFERROR(M400*L400,"")</f>
        <v/>
      </c>
    </row>
    <row r="401">
      <c r="G401">
        <f>IFERROR(VLOOKUP(F401,Articles!$A:$M,2,FALSE),"")</f>
        <v/>
      </c>
      <c r="L401">
        <f>IFERROR(VLOOKUP(F401,Articles!$A:$M,4,FALSE),"")</f>
        <v/>
      </c>
      <c r="M401">
        <f>IF(OR(B401="BE",B401="BT+",B401="BI+"),J401,-J401)</f>
        <v/>
      </c>
      <c r="N401">
        <f>IFERROR(M401*L401,"")</f>
        <v/>
      </c>
    </row>
  </sheetData>
  <dataValidations count="3">
    <dataValidation sqref="B2:B800" showErrorMessage="1" showInputMessage="1" allowBlank="1" type="list">
      <formula1>"BE,BS,BT+,BT-,BI+,BI-"</formula1>
    </dataValidation>
    <dataValidation sqref="K2:K800" showErrorMessage="1" showInputMessage="1" allowBlank="1" type="list">
      <formula1>"PIECE,KG,L,M,PACK,PAL"</formula1>
    </dataValidation>
    <dataValidation sqref="F2:F800" showErrorMessage="1" showInputMessage="1" allowBlank="1" type="list">
      <formula1>=Articles!$A$2:$A$1000</formula1>
    </dataValidation>
  </dataValidations>
  <printOptions gridLines="0"/>
  <pageMargins left="0.35" right="0.35" top="0.5" bottom="0.5" header="0.15" footer="0.15"/>
  <pageSetup orientation="portrait" fitToHeight="0" fitToWidth="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J301"/>
  <sheetViews>
    <sheetView workbookViewId="0">
      <selection activeCell="A1" sqref="A1"/>
    </sheetView>
  </sheetViews>
  <sheetFormatPr baseColWidth="8" defaultRowHeight="15"/>
  <cols>
    <col width="16" customWidth="1" min="1" max="1"/>
    <col width="28" customWidth="1" min="2" max="2"/>
    <col width="10" customWidth="1" min="3" max="3"/>
    <col width="12" customWidth="1" min="4" max="4"/>
    <col width="14" customWidth="1" min="5" max="5"/>
    <col width="14" customWidth="1" min="6" max="6"/>
    <col width="14" customWidth="1" min="7" max="7"/>
    <col width="10" customWidth="1" min="8" max="8"/>
    <col width="10" customWidth="1" min="9" max="9"/>
    <col width="12" customWidth="1" min="10" max="10"/>
  </cols>
  <sheetData>
    <row r="1">
      <c r="A1" s="3" t="inlineStr">
        <is>
          <t>Code article</t>
        </is>
      </c>
      <c r="B1" s="3" t="inlineStr">
        <is>
          <t>Désignation</t>
        </is>
      </c>
      <c r="C1" s="3" t="inlineStr">
        <is>
          <t>Unité</t>
        </is>
      </c>
      <c r="D1" s="3" t="inlineStr">
        <is>
          <t>Stock initial</t>
        </is>
      </c>
      <c r="E1" s="3" t="inlineStr">
        <is>
          <t>Entrées (BE+BT+BI+)</t>
        </is>
      </c>
      <c r="F1" s="3" t="inlineStr">
        <is>
          <t>Sorties (BS+BT-+BI-)</t>
        </is>
      </c>
      <c r="G1" s="3" t="inlineStr">
        <is>
          <t>Stock courant</t>
        </is>
      </c>
      <c r="H1" s="3" t="inlineStr">
        <is>
          <t>SS</t>
        </is>
      </c>
      <c r="I1" s="3" t="inlineStr">
        <is>
          <t>ROP</t>
        </is>
      </c>
      <c r="J1" s="3" t="inlineStr">
        <is>
          <t>Sous ROP ?</t>
        </is>
      </c>
    </row>
    <row r="2">
      <c r="A2">
        <f>IF(Articles!A2&lt;&gt;"",Articles!A2,"")</f>
        <v/>
      </c>
      <c r="B2">
        <f>IF(Articles!B2&lt;&gt;"",Articles!B2,"")</f>
        <v/>
      </c>
      <c r="C2">
        <f>IF(Articles!C2&lt;&gt;"",Articles!C2,"")</f>
        <v/>
      </c>
      <c r="D2">
        <f>IF(Articles!E2&lt;&gt;"",Articles!E2,"")</f>
        <v/>
      </c>
      <c r="E2">
        <f>SUMIFS(Registre!J:J,Registre!F:F,A2,Registre!B:B,"BE")+SUMIFS(Registre!J:J,Registre!F:F,A2,Registre!B:B,"BT+")+SUMIFS(Registre!J:J,Registre!F:F,A2,Registre!B:B,"BI+")</f>
        <v/>
      </c>
      <c r="F2">
        <f>SUMIFS(Registre!J:J,Registre!F:F,A2,Registre!B:B,"BS")+SUMIFS(Registre!J:J,Registre!F:F,A2,Registre!B:B,"BT-")+SUMIFS(Registre!J:J,Registre!F:F,A2,Registre!B:B,"BI-")</f>
        <v/>
      </c>
      <c r="G2">
        <f>IF(A2&lt;&gt;"",D2+E2-F2,"")</f>
        <v/>
      </c>
      <c r="H2">
        <f>IF(Articles!J2&lt;&gt;"",Articles!J2,"")</f>
        <v/>
      </c>
      <c r="I2">
        <f>IF(Articles!K2&lt;&gt;"",Articles!K2,"")</f>
        <v/>
      </c>
      <c r="J2">
        <f>IF(AND(A2&lt;&gt;"",G2&lt;&gt;"",I2&lt;&gt;""),IF(G2&lt;=I2,"OUI","NON"),"")</f>
        <v/>
      </c>
    </row>
    <row r="3">
      <c r="A3">
        <f>IF(Articles!A3&lt;&gt;"",Articles!A3,"")</f>
        <v/>
      </c>
      <c r="B3">
        <f>IF(Articles!B3&lt;&gt;"",Articles!B3,"")</f>
        <v/>
      </c>
      <c r="C3">
        <f>IF(Articles!C3&lt;&gt;"",Articles!C3,"")</f>
        <v/>
      </c>
      <c r="D3">
        <f>IF(Articles!E3&lt;&gt;"",Articles!E3,"")</f>
        <v/>
      </c>
      <c r="E3">
        <f>SUMIFS(Registre!J:J,Registre!F:F,A3,Registre!B:B,"BE")+SUMIFS(Registre!J:J,Registre!F:F,A3,Registre!B:B,"BT+")+SUMIFS(Registre!J:J,Registre!F:F,A3,Registre!B:B,"BI+")</f>
        <v/>
      </c>
      <c r="F3">
        <f>SUMIFS(Registre!J:J,Registre!F:F,A3,Registre!B:B,"BS")+SUMIFS(Registre!J:J,Registre!F:F,A3,Registre!B:B,"BT-")+SUMIFS(Registre!J:J,Registre!F:F,A3,Registre!B:B,"BI-")</f>
        <v/>
      </c>
      <c r="G3">
        <f>IF(A3&lt;&gt;"",D3+E3-F3,"")</f>
        <v/>
      </c>
      <c r="H3">
        <f>IF(Articles!J3&lt;&gt;"",Articles!J3,"")</f>
        <v/>
      </c>
      <c r="I3">
        <f>IF(Articles!K3&lt;&gt;"",Articles!K3,"")</f>
        <v/>
      </c>
      <c r="J3">
        <f>IF(AND(A3&lt;&gt;"",G3&lt;&gt;"",I3&lt;&gt;""),IF(G3&lt;=I3,"OUI","NON"),"")</f>
        <v/>
      </c>
    </row>
    <row r="4">
      <c r="A4">
        <f>IF(Articles!A4&lt;&gt;"",Articles!A4,"")</f>
        <v/>
      </c>
      <c r="B4">
        <f>IF(Articles!B4&lt;&gt;"",Articles!B4,"")</f>
        <v/>
      </c>
      <c r="C4">
        <f>IF(Articles!C4&lt;&gt;"",Articles!C4,"")</f>
        <v/>
      </c>
      <c r="D4">
        <f>IF(Articles!E4&lt;&gt;"",Articles!E4,"")</f>
        <v/>
      </c>
      <c r="E4">
        <f>SUMIFS(Registre!J:J,Registre!F:F,A4,Registre!B:B,"BE")+SUMIFS(Registre!J:J,Registre!F:F,A4,Registre!B:B,"BT+")+SUMIFS(Registre!J:J,Registre!F:F,A4,Registre!B:B,"BI+")</f>
        <v/>
      </c>
      <c r="F4">
        <f>SUMIFS(Registre!J:J,Registre!F:F,A4,Registre!B:B,"BS")+SUMIFS(Registre!J:J,Registre!F:F,A4,Registre!B:B,"BT-")+SUMIFS(Registre!J:J,Registre!F:F,A4,Registre!B:B,"BI-")</f>
        <v/>
      </c>
      <c r="G4">
        <f>IF(A4&lt;&gt;"",D4+E4-F4,"")</f>
        <v/>
      </c>
      <c r="H4">
        <f>IF(Articles!J4&lt;&gt;"",Articles!J4,"")</f>
        <v/>
      </c>
      <c r="I4">
        <f>IF(Articles!K4&lt;&gt;"",Articles!K4,"")</f>
        <v/>
      </c>
      <c r="J4">
        <f>IF(AND(A4&lt;&gt;"",G4&lt;&gt;"",I4&lt;&gt;""),IF(G4&lt;=I4,"OUI","NON"),"")</f>
        <v/>
      </c>
    </row>
    <row r="5">
      <c r="A5">
        <f>IF(Articles!A5&lt;&gt;"",Articles!A5,"")</f>
        <v/>
      </c>
      <c r="B5">
        <f>IF(Articles!B5&lt;&gt;"",Articles!B5,"")</f>
        <v/>
      </c>
      <c r="C5">
        <f>IF(Articles!C5&lt;&gt;"",Articles!C5,"")</f>
        <v/>
      </c>
      <c r="D5">
        <f>IF(Articles!E5&lt;&gt;"",Articles!E5,"")</f>
        <v/>
      </c>
      <c r="E5">
        <f>SUMIFS(Registre!J:J,Registre!F:F,A5,Registre!B:B,"BE")+SUMIFS(Registre!J:J,Registre!F:F,A5,Registre!B:B,"BT+")+SUMIFS(Registre!J:J,Registre!F:F,A5,Registre!B:B,"BI+")</f>
        <v/>
      </c>
      <c r="F5">
        <f>SUMIFS(Registre!J:J,Registre!F:F,A5,Registre!B:B,"BS")+SUMIFS(Registre!J:J,Registre!F:F,A5,Registre!B:B,"BT-")+SUMIFS(Registre!J:J,Registre!F:F,A5,Registre!B:B,"BI-")</f>
        <v/>
      </c>
      <c r="G5">
        <f>IF(A5&lt;&gt;"",D5+E5-F5,"")</f>
        <v/>
      </c>
      <c r="H5">
        <f>IF(Articles!J5&lt;&gt;"",Articles!J5,"")</f>
        <v/>
      </c>
      <c r="I5">
        <f>IF(Articles!K5&lt;&gt;"",Articles!K5,"")</f>
        <v/>
      </c>
      <c r="J5">
        <f>IF(AND(A5&lt;&gt;"",G5&lt;&gt;"",I5&lt;&gt;""),IF(G5&lt;=I5,"OUI","NON"),"")</f>
        <v/>
      </c>
    </row>
    <row r="6">
      <c r="A6">
        <f>IF(Articles!A6&lt;&gt;"",Articles!A6,"")</f>
        <v/>
      </c>
      <c r="B6">
        <f>IF(Articles!B6&lt;&gt;"",Articles!B6,"")</f>
        <v/>
      </c>
      <c r="C6">
        <f>IF(Articles!C6&lt;&gt;"",Articles!C6,"")</f>
        <v/>
      </c>
      <c r="D6">
        <f>IF(Articles!E6&lt;&gt;"",Articles!E6,"")</f>
        <v/>
      </c>
      <c r="E6">
        <f>SUMIFS(Registre!J:J,Registre!F:F,A6,Registre!B:B,"BE")+SUMIFS(Registre!J:J,Registre!F:F,A6,Registre!B:B,"BT+")+SUMIFS(Registre!J:J,Registre!F:F,A6,Registre!B:B,"BI+")</f>
        <v/>
      </c>
      <c r="F6">
        <f>SUMIFS(Registre!J:J,Registre!F:F,A6,Registre!B:B,"BS")+SUMIFS(Registre!J:J,Registre!F:F,A6,Registre!B:B,"BT-")+SUMIFS(Registre!J:J,Registre!F:F,A6,Registre!B:B,"BI-")</f>
        <v/>
      </c>
      <c r="G6">
        <f>IF(A6&lt;&gt;"",D6+E6-F6,"")</f>
        <v/>
      </c>
      <c r="H6">
        <f>IF(Articles!J6&lt;&gt;"",Articles!J6,"")</f>
        <v/>
      </c>
      <c r="I6">
        <f>IF(Articles!K6&lt;&gt;"",Articles!K6,"")</f>
        <v/>
      </c>
      <c r="J6">
        <f>IF(AND(A6&lt;&gt;"",G6&lt;&gt;"",I6&lt;&gt;""),IF(G6&lt;=I6,"OUI","NON"),"")</f>
        <v/>
      </c>
    </row>
    <row r="7">
      <c r="A7">
        <f>IF(Articles!A7&lt;&gt;"",Articles!A7,"")</f>
        <v/>
      </c>
      <c r="B7">
        <f>IF(Articles!B7&lt;&gt;"",Articles!B7,"")</f>
        <v/>
      </c>
      <c r="C7">
        <f>IF(Articles!C7&lt;&gt;"",Articles!C7,"")</f>
        <v/>
      </c>
      <c r="D7">
        <f>IF(Articles!E7&lt;&gt;"",Articles!E7,"")</f>
        <v/>
      </c>
      <c r="E7">
        <f>SUMIFS(Registre!J:J,Registre!F:F,A7,Registre!B:B,"BE")+SUMIFS(Registre!J:J,Registre!F:F,A7,Registre!B:B,"BT+")+SUMIFS(Registre!J:J,Registre!F:F,A7,Registre!B:B,"BI+")</f>
        <v/>
      </c>
      <c r="F7">
        <f>SUMIFS(Registre!J:J,Registre!F:F,A7,Registre!B:B,"BS")+SUMIFS(Registre!J:J,Registre!F:F,A7,Registre!B:B,"BT-")+SUMIFS(Registre!J:J,Registre!F:F,A7,Registre!B:B,"BI-")</f>
        <v/>
      </c>
      <c r="G7">
        <f>IF(A7&lt;&gt;"",D7+E7-F7,"")</f>
        <v/>
      </c>
      <c r="H7">
        <f>IF(Articles!J7&lt;&gt;"",Articles!J7,"")</f>
        <v/>
      </c>
      <c r="I7">
        <f>IF(Articles!K7&lt;&gt;"",Articles!K7,"")</f>
        <v/>
      </c>
      <c r="J7">
        <f>IF(AND(A7&lt;&gt;"",G7&lt;&gt;"",I7&lt;&gt;""),IF(G7&lt;=I7,"OUI","NON"),"")</f>
        <v/>
      </c>
    </row>
    <row r="8">
      <c r="A8">
        <f>IF(Articles!A8&lt;&gt;"",Articles!A8,"")</f>
        <v/>
      </c>
      <c r="B8">
        <f>IF(Articles!B8&lt;&gt;"",Articles!B8,"")</f>
        <v/>
      </c>
      <c r="C8">
        <f>IF(Articles!C8&lt;&gt;"",Articles!C8,"")</f>
        <v/>
      </c>
      <c r="D8">
        <f>IF(Articles!E8&lt;&gt;"",Articles!E8,"")</f>
        <v/>
      </c>
      <c r="E8">
        <f>SUMIFS(Registre!J:J,Registre!F:F,A8,Registre!B:B,"BE")+SUMIFS(Registre!J:J,Registre!F:F,A8,Registre!B:B,"BT+")+SUMIFS(Registre!J:J,Registre!F:F,A8,Registre!B:B,"BI+")</f>
        <v/>
      </c>
      <c r="F8">
        <f>SUMIFS(Registre!J:J,Registre!F:F,A8,Registre!B:B,"BS")+SUMIFS(Registre!J:J,Registre!F:F,A8,Registre!B:B,"BT-")+SUMIFS(Registre!J:J,Registre!F:F,A8,Registre!B:B,"BI-")</f>
        <v/>
      </c>
      <c r="G8">
        <f>IF(A8&lt;&gt;"",D8+E8-F8,"")</f>
        <v/>
      </c>
      <c r="H8">
        <f>IF(Articles!J8&lt;&gt;"",Articles!J8,"")</f>
        <v/>
      </c>
      <c r="I8">
        <f>IF(Articles!K8&lt;&gt;"",Articles!K8,"")</f>
        <v/>
      </c>
      <c r="J8">
        <f>IF(AND(A8&lt;&gt;"",G8&lt;&gt;"",I8&lt;&gt;""),IF(G8&lt;=I8,"OUI","NON"),"")</f>
        <v/>
      </c>
    </row>
    <row r="9">
      <c r="A9">
        <f>IF(Articles!A9&lt;&gt;"",Articles!A9,"")</f>
        <v/>
      </c>
      <c r="B9">
        <f>IF(Articles!B9&lt;&gt;"",Articles!B9,"")</f>
        <v/>
      </c>
      <c r="C9">
        <f>IF(Articles!C9&lt;&gt;"",Articles!C9,"")</f>
        <v/>
      </c>
      <c r="D9">
        <f>IF(Articles!E9&lt;&gt;"",Articles!E9,"")</f>
        <v/>
      </c>
      <c r="E9">
        <f>SUMIFS(Registre!J:J,Registre!F:F,A9,Registre!B:B,"BE")+SUMIFS(Registre!J:J,Registre!F:F,A9,Registre!B:B,"BT+")+SUMIFS(Registre!J:J,Registre!F:F,A9,Registre!B:B,"BI+")</f>
        <v/>
      </c>
      <c r="F9">
        <f>SUMIFS(Registre!J:J,Registre!F:F,A9,Registre!B:B,"BS")+SUMIFS(Registre!J:J,Registre!F:F,A9,Registre!B:B,"BT-")+SUMIFS(Registre!J:J,Registre!F:F,A9,Registre!B:B,"BI-")</f>
        <v/>
      </c>
      <c r="G9">
        <f>IF(A9&lt;&gt;"",D9+E9-F9,"")</f>
        <v/>
      </c>
      <c r="H9">
        <f>IF(Articles!J9&lt;&gt;"",Articles!J9,"")</f>
        <v/>
      </c>
      <c r="I9">
        <f>IF(Articles!K9&lt;&gt;"",Articles!K9,"")</f>
        <v/>
      </c>
      <c r="J9">
        <f>IF(AND(A9&lt;&gt;"",G9&lt;&gt;"",I9&lt;&gt;""),IF(G9&lt;=I9,"OUI","NON"),"")</f>
        <v/>
      </c>
    </row>
    <row r="10">
      <c r="A10">
        <f>IF(Articles!A10&lt;&gt;"",Articles!A10,"")</f>
        <v/>
      </c>
      <c r="B10">
        <f>IF(Articles!B10&lt;&gt;"",Articles!B10,"")</f>
        <v/>
      </c>
      <c r="C10">
        <f>IF(Articles!C10&lt;&gt;"",Articles!C10,"")</f>
        <v/>
      </c>
      <c r="D10">
        <f>IF(Articles!E10&lt;&gt;"",Articles!E10,"")</f>
        <v/>
      </c>
      <c r="E10">
        <f>SUMIFS(Registre!J:J,Registre!F:F,A10,Registre!B:B,"BE")+SUMIFS(Registre!J:J,Registre!F:F,A10,Registre!B:B,"BT+")+SUMIFS(Registre!J:J,Registre!F:F,A10,Registre!B:B,"BI+")</f>
        <v/>
      </c>
      <c r="F10">
        <f>SUMIFS(Registre!J:J,Registre!F:F,A10,Registre!B:B,"BS")+SUMIFS(Registre!J:J,Registre!F:F,A10,Registre!B:B,"BT-")+SUMIFS(Registre!J:J,Registre!F:F,A10,Registre!B:B,"BI-")</f>
        <v/>
      </c>
      <c r="G10">
        <f>IF(A10&lt;&gt;"",D10+E10-F10,"")</f>
        <v/>
      </c>
      <c r="H10">
        <f>IF(Articles!J10&lt;&gt;"",Articles!J10,"")</f>
        <v/>
      </c>
      <c r="I10">
        <f>IF(Articles!K10&lt;&gt;"",Articles!K10,"")</f>
        <v/>
      </c>
      <c r="J10">
        <f>IF(AND(A10&lt;&gt;"",G10&lt;&gt;"",I10&lt;&gt;""),IF(G10&lt;=I10,"OUI","NON"),"")</f>
        <v/>
      </c>
    </row>
    <row r="11">
      <c r="A11">
        <f>IF(Articles!A11&lt;&gt;"",Articles!A11,"")</f>
        <v/>
      </c>
      <c r="B11">
        <f>IF(Articles!B11&lt;&gt;"",Articles!B11,"")</f>
        <v/>
      </c>
      <c r="C11">
        <f>IF(Articles!C11&lt;&gt;"",Articles!C11,"")</f>
        <v/>
      </c>
      <c r="D11">
        <f>IF(Articles!E11&lt;&gt;"",Articles!E11,"")</f>
        <v/>
      </c>
      <c r="E11">
        <f>SUMIFS(Registre!J:J,Registre!F:F,A11,Registre!B:B,"BE")+SUMIFS(Registre!J:J,Registre!F:F,A11,Registre!B:B,"BT+")+SUMIFS(Registre!J:J,Registre!F:F,A11,Registre!B:B,"BI+")</f>
        <v/>
      </c>
      <c r="F11">
        <f>SUMIFS(Registre!J:J,Registre!F:F,A11,Registre!B:B,"BS")+SUMIFS(Registre!J:J,Registre!F:F,A11,Registre!B:B,"BT-")+SUMIFS(Registre!J:J,Registre!F:F,A11,Registre!B:B,"BI-")</f>
        <v/>
      </c>
      <c r="G11">
        <f>IF(A11&lt;&gt;"",D11+E11-F11,"")</f>
        <v/>
      </c>
      <c r="H11">
        <f>IF(Articles!J11&lt;&gt;"",Articles!J11,"")</f>
        <v/>
      </c>
      <c r="I11">
        <f>IF(Articles!K11&lt;&gt;"",Articles!K11,"")</f>
        <v/>
      </c>
      <c r="J11">
        <f>IF(AND(A11&lt;&gt;"",G11&lt;&gt;"",I11&lt;&gt;""),IF(G11&lt;=I11,"OUI","NON"),"")</f>
        <v/>
      </c>
    </row>
    <row r="12">
      <c r="A12">
        <f>IF(Articles!A12&lt;&gt;"",Articles!A12,"")</f>
        <v/>
      </c>
      <c r="B12">
        <f>IF(Articles!B12&lt;&gt;"",Articles!B12,"")</f>
        <v/>
      </c>
      <c r="C12">
        <f>IF(Articles!C12&lt;&gt;"",Articles!C12,"")</f>
        <v/>
      </c>
      <c r="D12">
        <f>IF(Articles!E12&lt;&gt;"",Articles!E12,"")</f>
        <v/>
      </c>
      <c r="E12">
        <f>SUMIFS(Registre!J:J,Registre!F:F,A12,Registre!B:B,"BE")+SUMIFS(Registre!J:J,Registre!F:F,A12,Registre!B:B,"BT+")+SUMIFS(Registre!J:J,Registre!F:F,A12,Registre!B:B,"BI+")</f>
        <v/>
      </c>
      <c r="F12">
        <f>SUMIFS(Registre!J:J,Registre!F:F,A12,Registre!B:B,"BS")+SUMIFS(Registre!J:J,Registre!F:F,A12,Registre!B:B,"BT-")+SUMIFS(Registre!J:J,Registre!F:F,A12,Registre!B:B,"BI-")</f>
        <v/>
      </c>
      <c r="G12">
        <f>IF(A12&lt;&gt;"",D12+E12-F12,"")</f>
        <v/>
      </c>
      <c r="H12">
        <f>IF(Articles!J12&lt;&gt;"",Articles!J12,"")</f>
        <v/>
      </c>
      <c r="I12">
        <f>IF(Articles!K12&lt;&gt;"",Articles!K12,"")</f>
        <v/>
      </c>
      <c r="J12">
        <f>IF(AND(A12&lt;&gt;"",G12&lt;&gt;"",I12&lt;&gt;""),IF(G12&lt;=I12,"OUI","NON"),"")</f>
        <v/>
      </c>
    </row>
    <row r="13">
      <c r="A13">
        <f>IF(Articles!A13&lt;&gt;"",Articles!A13,"")</f>
        <v/>
      </c>
      <c r="B13">
        <f>IF(Articles!B13&lt;&gt;"",Articles!B13,"")</f>
        <v/>
      </c>
      <c r="C13">
        <f>IF(Articles!C13&lt;&gt;"",Articles!C13,"")</f>
        <v/>
      </c>
      <c r="D13">
        <f>IF(Articles!E13&lt;&gt;"",Articles!E13,"")</f>
        <v/>
      </c>
      <c r="E13">
        <f>SUMIFS(Registre!J:J,Registre!F:F,A13,Registre!B:B,"BE")+SUMIFS(Registre!J:J,Registre!F:F,A13,Registre!B:B,"BT+")+SUMIFS(Registre!J:J,Registre!F:F,A13,Registre!B:B,"BI+")</f>
        <v/>
      </c>
      <c r="F13">
        <f>SUMIFS(Registre!J:J,Registre!F:F,A13,Registre!B:B,"BS")+SUMIFS(Registre!J:J,Registre!F:F,A13,Registre!B:B,"BT-")+SUMIFS(Registre!J:J,Registre!F:F,A13,Registre!B:B,"BI-")</f>
        <v/>
      </c>
      <c r="G13">
        <f>IF(A13&lt;&gt;"",D13+E13-F13,"")</f>
        <v/>
      </c>
      <c r="H13">
        <f>IF(Articles!J13&lt;&gt;"",Articles!J13,"")</f>
        <v/>
      </c>
      <c r="I13">
        <f>IF(Articles!K13&lt;&gt;"",Articles!K13,"")</f>
        <v/>
      </c>
      <c r="J13">
        <f>IF(AND(A13&lt;&gt;"",G13&lt;&gt;"",I13&lt;&gt;""),IF(G13&lt;=I13,"OUI","NON"),"")</f>
        <v/>
      </c>
    </row>
    <row r="14">
      <c r="A14">
        <f>IF(Articles!A14&lt;&gt;"",Articles!A14,"")</f>
        <v/>
      </c>
      <c r="B14">
        <f>IF(Articles!B14&lt;&gt;"",Articles!B14,"")</f>
        <v/>
      </c>
      <c r="C14">
        <f>IF(Articles!C14&lt;&gt;"",Articles!C14,"")</f>
        <v/>
      </c>
      <c r="D14">
        <f>IF(Articles!E14&lt;&gt;"",Articles!E14,"")</f>
        <v/>
      </c>
      <c r="E14">
        <f>SUMIFS(Registre!J:J,Registre!F:F,A14,Registre!B:B,"BE")+SUMIFS(Registre!J:J,Registre!F:F,A14,Registre!B:B,"BT+")+SUMIFS(Registre!J:J,Registre!F:F,A14,Registre!B:B,"BI+")</f>
        <v/>
      </c>
      <c r="F14">
        <f>SUMIFS(Registre!J:J,Registre!F:F,A14,Registre!B:B,"BS")+SUMIFS(Registre!J:J,Registre!F:F,A14,Registre!B:B,"BT-")+SUMIFS(Registre!J:J,Registre!F:F,A14,Registre!B:B,"BI-")</f>
        <v/>
      </c>
      <c r="G14">
        <f>IF(A14&lt;&gt;"",D14+E14-F14,"")</f>
        <v/>
      </c>
      <c r="H14">
        <f>IF(Articles!J14&lt;&gt;"",Articles!J14,"")</f>
        <v/>
      </c>
      <c r="I14">
        <f>IF(Articles!K14&lt;&gt;"",Articles!K14,"")</f>
        <v/>
      </c>
      <c r="J14">
        <f>IF(AND(A14&lt;&gt;"",G14&lt;&gt;"",I14&lt;&gt;""),IF(G14&lt;=I14,"OUI","NON"),"")</f>
        <v/>
      </c>
    </row>
    <row r="15">
      <c r="A15">
        <f>IF(Articles!A15&lt;&gt;"",Articles!A15,"")</f>
        <v/>
      </c>
      <c r="B15">
        <f>IF(Articles!B15&lt;&gt;"",Articles!B15,"")</f>
        <v/>
      </c>
      <c r="C15">
        <f>IF(Articles!C15&lt;&gt;"",Articles!C15,"")</f>
        <v/>
      </c>
      <c r="D15">
        <f>IF(Articles!E15&lt;&gt;"",Articles!E15,"")</f>
        <v/>
      </c>
      <c r="E15">
        <f>SUMIFS(Registre!J:J,Registre!F:F,A15,Registre!B:B,"BE")+SUMIFS(Registre!J:J,Registre!F:F,A15,Registre!B:B,"BT+")+SUMIFS(Registre!J:J,Registre!F:F,A15,Registre!B:B,"BI+")</f>
        <v/>
      </c>
      <c r="F15">
        <f>SUMIFS(Registre!J:J,Registre!F:F,A15,Registre!B:B,"BS")+SUMIFS(Registre!J:J,Registre!F:F,A15,Registre!B:B,"BT-")+SUMIFS(Registre!J:J,Registre!F:F,A15,Registre!B:B,"BI-")</f>
        <v/>
      </c>
      <c r="G15">
        <f>IF(A15&lt;&gt;"",D15+E15-F15,"")</f>
        <v/>
      </c>
      <c r="H15">
        <f>IF(Articles!J15&lt;&gt;"",Articles!J15,"")</f>
        <v/>
      </c>
      <c r="I15">
        <f>IF(Articles!K15&lt;&gt;"",Articles!K15,"")</f>
        <v/>
      </c>
      <c r="J15">
        <f>IF(AND(A15&lt;&gt;"",G15&lt;&gt;"",I15&lt;&gt;""),IF(G15&lt;=I15,"OUI","NON"),"")</f>
        <v/>
      </c>
    </row>
    <row r="16">
      <c r="A16">
        <f>IF(Articles!A16&lt;&gt;"",Articles!A16,"")</f>
        <v/>
      </c>
      <c r="B16">
        <f>IF(Articles!B16&lt;&gt;"",Articles!B16,"")</f>
        <v/>
      </c>
      <c r="C16">
        <f>IF(Articles!C16&lt;&gt;"",Articles!C16,"")</f>
        <v/>
      </c>
      <c r="D16">
        <f>IF(Articles!E16&lt;&gt;"",Articles!E16,"")</f>
        <v/>
      </c>
      <c r="E16">
        <f>SUMIFS(Registre!J:J,Registre!F:F,A16,Registre!B:B,"BE")+SUMIFS(Registre!J:J,Registre!F:F,A16,Registre!B:B,"BT+")+SUMIFS(Registre!J:J,Registre!F:F,A16,Registre!B:B,"BI+")</f>
        <v/>
      </c>
      <c r="F16">
        <f>SUMIFS(Registre!J:J,Registre!F:F,A16,Registre!B:B,"BS")+SUMIFS(Registre!J:J,Registre!F:F,A16,Registre!B:B,"BT-")+SUMIFS(Registre!J:J,Registre!F:F,A16,Registre!B:B,"BI-")</f>
        <v/>
      </c>
      <c r="G16">
        <f>IF(A16&lt;&gt;"",D16+E16-F16,"")</f>
        <v/>
      </c>
      <c r="H16">
        <f>IF(Articles!J16&lt;&gt;"",Articles!J16,"")</f>
        <v/>
      </c>
      <c r="I16">
        <f>IF(Articles!K16&lt;&gt;"",Articles!K16,"")</f>
        <v/>
      </c>
      <c r="J16">
        <f>IF(AND(A16&lt;&gt;"",G16&lt;&gt;"",I16&lt;&gt;""),IF(G16&lt;=I16,"OUI","NON"),"")</f>
        <v/>
      </c>
    </row>
    <row r="17">
      <c r="A17">
        <f>IF(Articles!A17&lt;&gt;"",Articles!A17,"")</f>
        <v/>
      </c>
      <c r="B17">
        <f>IF(Articles!B17&lt;&gt;"",Articles!B17,"")</f>
        <v/>
      </c>
      <c r="C17">
        <f>IF(Articles!C17&lt;&gt;"",Articles!C17,"")</f>
        <v/>
      </c>
      <c r="D17">
        <f>IF(Articles!E17&lt;&gt;"",Articles!E17,"")</f>
        <v/>
      </c>
      <c r="E17">
        <f>SUMIFS(Registre!J:J,Registre!F:F,A17,Registre!B:B,"BE")+SUMIFS(Registre!J:J,Registre!F:F,A17,Registre!B:B,"BT+")+SUMIFS(Registre!J:J,Registre!F:F,A17,Registre!B:B,"BI+")</f>
        <v/>
      </c>
      <c r="F17">
        <f>SUMIFS(Registre!J:J,Registre!F:F,A17,Registre!B:B,"BS")+SUMIFS(Registre!J:J,Registre!F:F,A17,Registre!B:B,"BT-")+SUMIFS(Registre!J:J,Registre!F:F,A17,Registre!B:B,"BI-")</f>
        <v/>
      </c>
      <c r="G17">
        <f>IF(A17&lt;&gt;"",D17+E17-F17,"")</f>
        <v/>
      </c>
      <c r="H17">
        <f>IF(Articles!J17&lt;&gt;"",Articles!J17,"")</f>
        <v/>
      </c>
      <c r="I17">
        <f>IF(Articles!K17&lt;&gt;"",Articles!K17,"")</f>
        <v/>
      </c>
      <c r="J17">
        <f>IF(AND(A17&lt;&gt;"",G17&lt;&gt;"",I17&lt;&gt;""),IF(G17&lt;=I17,"OUI","NON"),"")</f>
        <v/>
      </c>
    </row>
    <row r="18">
      <c r="A18">
        <f>IF(Articles!A18&lt;&gt;"",Articles!A18,"")</f>
        <v/>
      </c>
      <c r="B18">
        <f>IF(Articles!B18&lt;&gt;"",Articles!B18,"")</f>
        <v/>
      </c>
      <c r="C18">
        <f>IF(Articles!C18&lt;&gt;"",Articles!C18,"")</f>
        <v/>
      </c>
      <c r="D18">
        <f>IF(Articles!E18&lt;&gt;"",Articles!E18,"")</f>
        <v/>
      </c>
      <c r="E18">
        <f>SUMIFS(Registre!J:J,Registre!F:F,A18,Registre!B:B,"BE")+SUMIFS(Registre!J:J,Registre!F:F,A18,Registre!B:B,"BT+")+SUMIFS(Registre!J:J,Registre!F:F,A18,Registre!B:B,"BI+")</f>
        <v/>
      </c>
      <c r="F18">
        <f>SUMIFS(Registre!J:J,Registre!F:F,A18,Registre!B:B,"BS")+SUMIFS(Registre!J:J,Registre!F:F,A18,Registre!B:B,"BT-")+SUMIFS(Registre!J:J,Registre!F:F,A18,Registre!B:B,"BI-")</f>
        <v/>
      </c>
      <c r="G18">
        <f>IF(A18&lt;&gt;"",D18+E18-F18,"")</f>
        <v/>
      </c>
      <c r="H18">
        <f>IF(Articles!J18&lt;&gt;"",Articles!J18,"")</f>
        <v/>
      </c>
      <c r="I18">
        <f>IF(Articles!K18&lt;&gt;"",Articles!K18,"")</f>
        <v/>
      </c>
      <c r="J18">
        <f>IF(AND(A18&lt;&gt;"",G18&lt;&gt;"",I18&lt;&gt;""),IF(G18&lt;=I18,"OUI","NON"),"")</f>
        <v/>
      </c>
    </row>
    <row r="19">
      <c r="A19">
        <f>IF(Articles!A19&lt;&gt;"",Articles!A19,"")</f>
        <v/>
      </c>
      <c r="B19">
        <f>IF(Articles!B19&lt;&gt;"",Articles!B19,"")</f>
        <v/>
      </c>
      <c r="C19">
        <f>IF(Articles!C19&lt;&gt;"",Articles!C19,"")</f>
        <v/>
      </c>
      <c r="D19">
        <f>IF(Articles!E19&lt;&gt;"",Articles!E19,"")</f>
        <v/>
      </c>
      <c r="E19">
        <f>SUMIFS(Registre!J:J,Registre!F:F,A19,Registre!B:B,"BE")+SUMIFS(Registre!J:J,Registre!F:F,A19,Registre!B:B,"BT+")+SUMIFS(Registre!J:J,Registre!F:F,A19,Registre!B:B,"BI+")</f>
        <v/>
      </c>
      <c r="F19">
        <f>SUMIFS(Registre!J:J,Registre!F:F,A19,Registre!B:B,"BS")+SUMIFS(Registre!J:J,Registre!F:F,A19,Registre!B:B,"BT-")+SUMIFS(Registre!J:J,Registre!F:F,A19,Registre!B:B,"BI-")</f>
        <v/>
      </c>
      <c r="G19">
        <f>IF(A19&lt;&gt;"",D19+E19-F19,"")</f>
        <v/>
      </c>
      <c r="H19">
        <f>IF(Articles!J19&lt;&gt;"",Articles!J19,"")</f>
        <v/>
      </c>
      <c r="I19">
        <f>IF(Articles!K19&lt;&gt;"",Articles!K19,"")</f>
        <v/>
      </c>
      <c r="J19">
        <f>IF(AND(A19&lt;&gt;"",G19&lt;&gt;"",I19&lt;&gt;""),IF(G19&lt;=I19,"OUI","NON"),"")</f>
        <v/>
      </c>
    </row>
    <row r="20">
      <c r="A20">
        <f>IF(Articles!A20&lt;&gt;"",Articles!A20,"")</f>
        <v/>
      </c>
      <c r="B20">
        <f>IF(Articles!B20&lt;&gt;"",Articles!B20,"")</f>
        <v/>
      </c>
      <c r="C20">
        <f>IF(Articles!C20&lt;&gt;"",Articles!C20,"")</f>
        <v/>
      </c>
      <c r="D20">
        <f>IF(Articles!E20&lt;&gt;"",Articles!E20,"")</f>
        <v/>
      </c>
      <c r="E20">
        <f>SUMIFS(Registre!J:J,Registre!F:F,A20,Registre!B:B,"BE")+SUMIFS(Registre!J:J,Registre!F:F,A20,Registre!B:B,"BT+")+SUMIFS(Registre!J:J,Registre!F:F,A20,Registre!B:B,"BI+")</f>
        <v/>
      </c>
      <c r="F20">
        <f>SUMIFS(Registre!J:J,Registre!F:F,A20,Registre!B:B,"BS")+SUMIFS(Registre!J:J,Registre!F:F,A20,Registre!B:B,"BT-")+SUMIFS(Registre!J:J,Registre!F:F,A20,Registre!B:B,"BI-")</f>
        <v/>
      </c>
      <c r="G20">
        <f>IF(A20&lt;&gt;"",D20+E20-F20,"")</f>
        <v/>
      </c>
      <c r="H20">
        <f>IF(Articles!J20&lt;&gt;"",Articles!J20,"")</f>
        <v/>
      </c>
      <c r="I20">
        <f>IF(Articles!K20&lt;&gt;"",Articles!K20,"")</f>
        <v/>
      </c>
      <c r="J20">
        <f>IF(AND(A20&lt;&gt;"",G20&lt;&gt;"",I20&lt;&gt;""),IF(G20&lt;=I20,"OUI","NON"),"")</f>
        <v/>
      </c>
    </row>
    <row r="21">
      <c r="A21">
        <f>IF(Articles!A21&lt;&gt;"",Articles!A21,"")</f>
        <v/>
      </c>
      <c r="B21">
        <f>IF(Articles!B21&lt;&gt;"",Articles!B21,"")</f>
        <v/>
      </c>
      <c r="C21">
        <f>IF(Articles!C21&lt;&gt;"",Articles!C21,"")</f>
        <v/>
      </c>
      <c r="D21">
        <f>IF(Articles!E21&lt;&gt;"",Articles!E21,"")</f>
        <v/>
      </c>
      <c r="E21">
        <f>SUMIFS(Registre!J:J,Registre!F:F,A21,Registre!B:B,"BE")+SUMIFS(Registre!J:J,Registre!F:F,A21,Registre!B:B,"BT+")+SUMIFS(Registre!J:J,Registre!F:F,A21,Registre!B:B,"BI+")</f>
        <v/>
      </c>
      <c r="F21">
        <f>SUMIFS(Registre!J:J,Registre!F:F,A21,Registre!B:B,"BS")+SUMIFS(Registre!J:J,Registre!F:F,A21,Registre!B:B,"BT-")+SUMIFS(Registre!J:J,Registre!F:F,A21,Registre!B:B,"BI-")</f>
        <v/>
      </c>
      <c r="G21">
        <f>IF(A21&lt;&gt;"",D21+E21-F21,"")</f>
        <v/>
      </c>
      <c r="H21">
        <f>IF(Articles!J21&lt;&gt;"",Articles!J21,"")</f>
        <v/>
      </c>
      <c r="I21">
        <f>IF(Articles!K21&lt;&gt;"",Articles!K21,"")</f>
        <v/>
      </c>
      <c r="J21">
        <f>IF(AND(A21&lt;&gt;"",G21&lt;&gt;"",I21&lt;&gt;""),IF(G21&lt;=I21,"OUI","NON"),"")</f>
        <v/>
      </c>
    </row>
    <row r="22">
      <c r="A22">
        <f>IF(Articles!A22&lt;&gt;"",Articles!A22,"")</f>
        <v/>
      </c>
      <c r="B22">
        <f>IF(Articles!B22&lt;&gt;"",Articles!B22,"")</f>
        <v/>
      </c>
      <c r="C22">
        <f>IF(Articles!C22&lt;&gt;"",Articles!C22,"")</f>
        <v/>
      </c>
      <c r="D22">
        <f>IF(Articles!E22&lt;&gt;"",Articles!E22,"")</f>
        <v/>
      </c>
      <c r="E22">
        <f>SUMIFS(Registre!J:J,Registre!F:F,A22,Registre!B:B,"BE")+SUMIFS(Registre!J:J,Registre!F:F,A22,Registre!B:B,"BT+")+SUMIFS(Registre!J:J,Registre!F:F,A22,Registre!B:B,"BI+")</f>
        <v/>
      </c>
      <c r="F22">
        <f>SUMIFS(Registre!J:J,Registre!F:F,A22,Registre!B:B,"BS")+SUMIFS(Registre!J:J,Registre!F:F,A22,Registre!B:B,"BT-")+SUMIFS(Registre!J:J,Registre!F:F,A22,Registre!B:B,"BI-")</f>
        <v/>
      </c>
      <c r="G22">
        <f>IF(A22&lt;&gt;"",D22+E22-F22,"")</f>
        <v/>
      </c>
      <c r="H22">
        <f>IF(Articles!J22&lt;&gt;"",Articles!J22,"")</f>
        <v/>
      </c>
      <c r="I22">
        <f>IF(Articles!K22&lt;&gt;"",Articles!K22,"")</f>
        <v/>
      </c>
      <c r="J22">
        <f>IF(AND(A22&lt;&gt;"",G22&lt;&gt;"",I22&lt;&gt;""),IF(G22&lt;=I22,"OUI","NON"),"")</f>
        <v/>
      </c>
    </row>
    <row r="23">
      <c r="A23">
        <f>IF(Articles!A23&lt;&gt;"",Articles!A23,"")</f>
        <v/>
      </c>
      <c r="B23">
        <f>IF(Articles!B23&lt;&gt;"",Articles!B23,"")</f>
        <v/>
      </c>
      <c r="C23">
        <f>IF(Articles!C23&lt;&gt;"",Articles!C23,"")</f>
        <v/>
      </c>
      <c r="D23">
        <f>IF(Articles!E23&lt;&gt;"",Articles!E23,"")</f>
        <v/>
      </c>
      <c r="E23">
        <f>SUMIFS(Registre!J:J,Registre!F:F,A23,Registre!B:B,"BE")+SUMIFS(Registre!J:J,Registre!F:F,A23,Registre!B:B,"BT+")+SUMIFS(Registre!J:J,Registre!F:F,A23,Registre!B:B,"BI+")</f>
        <v/>
      </c>
      <c r="F23">
        <f>SUMIFS(Registre!J:J,Registre!F:F,A23,Registre!B:B,"BS")+SUMIFS(Registre!J:J,Registre!F:F,A23,Registre!B:B,"BT-")+SUMIFS(Registre!J:J,Registre!F:F,A23,Registre!B:B,"BI-")</f>
        <v/>
      </c>
      <c r="G23">
        <f>IF(A23&lt;&gt;"",D23+E23-F23,"")</f>
        <v/>
      </c>
      <c r="H23">
        <f>IF(Articles!J23&lt;&gt;"",Articles!J23,"")</f>
        <v/>
      </c>
      <c r="I23">
        <f>IF(Articles!K23&lt;&gt;"",Articles!K23,"")</f>
        <v/>
      </c>
      <c r="J23">
        <f>IF(AND(A23&lt;&gt;"",G23&lt;&gt;"",I23&lt;&gt;""),IF(G23&lt;=I23,"OUI","NON"),"")</f>
        <v/>
      </c>
    </row>
    <row r="24">
      <c r="A24">
        <f>IF(Articles!A24&lt;&gt;"",Articles!A24,"")</f>
        <v/>
      </c>
      <c r="B24">
        <f>IF(Articles!B24&lt;&gt;"",Articles!B24,"")</f>
        <v/>
      </c>
      <c r="C24">
        <f>IF(Articles!C24&lt;&gt;"",Articles!C24,"")</f>
        <v/>
      </c>
      <c r="D24">
        <f>IF(Articles!E24&lt;&gt;"",Articles!E24,"")</f>
        <v/>
      </c>
      <c r="E24">
        <f>SUMIFS(Registre!J:J,Registre!F:F,A24,Registre!B:B,"BE")+SUMIFS(Registre!J:J,Registre!F:F,A24,Registre!B:B,"BT+")+SUMIFS(Registre!J:J,Registre!F:F,A24,Registre!B:B,"BI+")</f>
        <v/>
      </c>
      <c r="F24">
        <f>SUMIFS(Registre!J:J,Registre!F:F,A24,Registre!B:B,"BS")+SUMIFS(Registre!J:J,Registre!F:F,A24,Registre!B:B,"BT-")+SUMIFS(Registre!J:J,Registre!F:F,A24,Registre!B:B,"BI-")</f>
        <v/>
      </c>
      <c r="G24">
        <f>IF(A24&lt;&gt;"",D24+E24-F24,"")</f>
        <v/>
      </c>
      <c r="H24">
        <f>IF(Articles!J24&lt;&gt;"",Articles!J24,"")</f>
        <v/>
      </c>
      <c r="I24">
        <f>IF(Articles!K24&lt;&gt;"",Articles!K24,"")</f>
        <v/>
      </c>
      <c r="J24">
        <f>IF(AND(A24&lt;&gt;"",G24&lt;&gt;"",I24&lt;&gt;""),IF(G24&lt;=I24,"OUI","NON"),"")</f>
        <v/>
      </c>
    </row>
    <row r="25">
      <c r="A25">
        <f>IF(Articles!A25&lt;&gt;"",Articles!A25,"")</f>
        <v/>
      </c>
      <c r="B25">
        <f>IF(Articles!B25&lt;&gt;"",Articles!B25,"")</f>
        <v/>
      </c>
      <c r="C25">
        <f>IF(Articles!C25&lt;&gt;"",Articles!C25,"")</f>
        <v/>
      </c>
      <c r="D25">
        <f>IF(Articles!E25&lt;&gt;"",Articles!E25,"")</f>
        <v/>
      </c>
      <c r="E25">
        <f>SUMIFS(Registre!J:J,Registre!F:F,A25,Registre!B:B,"BE")+SUMIFS(Registre!J:J,Registre!F:F,A25,Registre!B:B,"BT+")+SUMIFS(Registre!J:J,Registre!F:F,A25,Registre!B:B,"BI+")</f>
        <v/>
      </c>
      <c r="F25">
        <f>SUMIFS(Registre!J:J,Registre!F:F,A25,Registre!B:B,"BS")+SUMIFS(Registre!J:J,Registre!F:F,A25,Registre!B:B,"BT-")+SUMIFS(Registre!J:J,Registre!F:F,A25,Registre!B:B,"BI-")</f>
        <v/>
      </c>
      <c r="G25">
        <f>IF(A25&lt;&gt;"",D25+E25-F25,"")</f>
        <v/>
      </c>
      <c r="H25">
        <f>IF(Articles!J25&lt;&gt;"",Articles!J25,"")</f>
        <v/>
      </c>
      <c r="I25">
        <f>IF(Articles!K25&lt;&gt;"",Articles!K25,"")</f>
        <v/>
      </c>
      <c r="J25">
        <f>IF(AND(A25&lt;&gt;"",G25&lt;&gt;"",I25&lt;&gt;""),IF(G25&lt;=I25,"OUI","NON"),"")</f>
        <v/>
      </c>
    </row>
    <row r="26">
      <c r="A26">
        <f>IF(Articles!A26&lt;&gt;"",Articles!A26,"")</f>
        <v/>
      </c>
      <c r="B26">
        <f>IF(Articles!B26&lt;&gt;"",Articles!B26,"")</f>
        <v/>
      </c>
      <c r="C26">
        <f>IF(Articles!C26&lt;&gt;"",Articles!C26,"")</f>
        <v/>
      </c>
      <c r="D26">
        <f>IF(Articles!E26&lt;&gt;"",Articles!E26,"")</f>
        <v/>
      </c>
      <c r="E26">
        <f>SUMIFS(Registre!J:J,Registre!F:F,A26,Registre!B:B,"BE")+SUMIFS(Registre!J:J,Registre!F:F,A26,Registre!B:B,"BT+")+SUMIFS(Registre!J:J,Registre!F:F,A26,Registre!B:B,"BI+")</f>
        <v/>
      </c>
      <c r="F26">
        <f>SUMIFS(Registre!J:J,Registre!F:F,A26,Registre!B:B,"BS")+SUMIFS(Registre!J:J,Registre!F:F,A26,Registre!B:B,"BT-")+SUMIFS(Registre!J:J,Registre!F:F,A26,Registre!B:B,"BI-")</f>
        <v/>
      </c>
      <c r="G26">
        <f>IF(A26&lt;&gt;"",D26+E26-F26,"")</f>
        <v/>
      </c>
      <c r="H26">
        <f>IF(Articles!J26&lt;&gt;"",Articles!J26,"")</f>
        <v/>
      </c>
      <c r="I26">
        <f>IF(Articles!K26&lt;&gt;"",Articles!K26,"")</f>
        <v/>
      </c>
      <c r="J26">
        <f>IF(AND(A26&lt;&gt;"",G26&lt;&gt;"",I26&lt;&gt;""),IF(G26&lt;=I26,"OUI","NON"),"")</f>
        <v/>
      </c>
    </row>
    <row r="27">
      <c r="A27">
        <f>IF(Articles!A27&lt;&gt;"",Articles!A27,"")</f>
        <v/>
      </c>
      <c r="B27">
        <f>IF(Articles!B27&lt;&gt;"",Articles!B27,"")</f>
        <v/>
      </c>
      <c r="C27">
        <f>IF(Articles!C27&lt;&gt;"",Articles!C27,"")</f>
        <v/>
      </c>
      <c r="D27">
        <f>IF(Articles!E27&lt;&gt;"",Articles!E27,"")</f>
        <v/>
      </c>
      <c r="E27">
        <f>SUMIFS(Registre!J:J,Registre!F:F,A27,Registre!B:B,"BE")+SUMIFS(Registre!J:J,Registre!F:F,A27,Registre!B:B,"BT+")+SUMIFS(Registre!J:J,Registre!F:F,A27,Registre!B:B,"BI+")</f>
        <v/>
      </c>
      <c r="F27">
        <f>SUMIFS(Registre!J:J,Registre!F:F,A27,Registre!B:B,"BS")+SUMIFS(Registre!J:J,Registre!F:F,A27,Registre!B:B,"BT-")+SUMIFS(Registre!J:J,Registre!F:F,A27,Registre!B:B,"BI-")</f>
        <v/>
      </c>
      <c r="G27">
        <f>IF(A27&lt;&gt;"",D27+E27-F27,"")</f>
        <v/>
      </c>
      <c r="H27">
        <f>IF(Articles!J27&lt;&gt;"",Articles!J27,"")</f>
        <v/>
      </c>
      <c r="I27">
        <f>IF(Articles!K27&lt;&gt;"",Articles!K27,"")</f>
        <v/>
      </c>
      <c r="J27">
        <f>IF(AND(A27&lt;&gt;"",G27&lt;&gt;"",I27&lt;&gt;""),IF(G27&lt;=I27,"OUI","NON"),"")</f>
        <v/>
      </c>
    </row>
    <row r="28">
      <c r="A28">
        <f>IF(Articles!A28&lt;&gt;"",Articles!A28,"")</f>
        <v/>
      </c>
      <c r="B28">
        <f>IF(Articles!B28&lt;&gt;"",Articles!B28,"")</f>
        <v/>
      </c>
      <c r="C28">
        <f>IF(Articles!C28&lt;&gt;"",Articles!C28,"")</f>
        <v/>
      </c>
      <c r="D28">
        <f>IF(Articles!E28&lt;&gt;"",Articles!E28,"")</f>
        <v/>
      </c>
      <c r="E28">
        <f>SUMIFS(Registre!J:J,Registre!F:F,A28,Registre!B:B,"BE")+SUMIFS(Registre!J:J,Registre!F:F,A28,Registre!B:B,"BT+")+SUMIFS(Registre!J:J,Registre!F:F,A28,Registre!B:B,"BI+")</f>
        <v/>
      </c>
      <c r="F28">
        <f>SUMIFS(Registre!J:J,Registre!F:F,A28,Registre!B:B,"BS")+SUMIFS(Registre!J:J,Registre!F:F,A28,Registre!B:B,"BT-")+SUMIFS(Registre!J:J,Registre!F:F,A28,Registre!B:B,"BI-")</f>
        <v/>
      </c>
      <c r="G28">
        <f>IF(A28&lt;&gt;"",D28+E28-F28,"")</f>
        <v/>
      </c>
      <c r="H28">
        <f>IF(Articles!J28&lt;&gt;"",Articles!J28,"")</f>
        <v/>
      </c>
      <c r="I28">
        <f>IF(Articles!K28&lt;&gt;"",Articles!K28,"")</f>
        <v/>
      </c>
      <c r="J28">
        <f>IF(AND(A28&lt;&gt;"",G28&lt;&gt;"",I28&lt;&gt;""),IF(G28&lt;=I28,"OUI","NON"),"")</f>
        <v/>
      </c>
    </row>
    <row r="29">
      <c r="A29">
        <f>IF(Articles!A29&lt;&gt;"",Articles!A29,"")</f>
        <v/>
      </c>
      <c r="B29">
        <f>IF(Articles!B29&lt;&gt;"",Articles!B29,"")</f>
        <v/>
      </c>
      <c r="C29">
        <f>IF(Articles!C29&lt;&gt;"",Articles!C29,"")</f>
        <v/>
      </c>
      <c r="D29">
        <f>IF(Articles!E29&lt;&gt;"",Articles!E29,"")</f>
        <v/>
      </c>
      <c r="E29">
        <f>SUMIFS(Registre!J:J,Registre!F:F,A29,Registre!B:B,"BE")+SUMIFS(Registre!J:J,Registre!F:F,A29,Registre!B:B,"BT+")+SUMIFS(Registre!J:J,Registre!F:F,A29,Registre!B:B,"BI+")</f>
        <v/>
      </c>
      <c r="F29">
        <f>SUMIFS(Registre!J:J,Registre!F:F,A29,Registre!B:B,"BS")+SUMIFS(Registre!J:J,Registre!F:F,A29,Registre!B:B,"BT-")+SUMIFS(Registre!J:J,Registre!F:F,A29,Registre!B:B,"BI-")</f>
        <v/>
      </c>
      <c r="G29">
        <f>IF(A29&lt;&gt;"",D29+E29-F29,"")</f>
        <v/>
      </c>
      <c r="H29">
        <f>IF(Articles!J29&lt;&gt;"",Articles!J29,"")</f>
        <v/>
      </c>
      <c r="I29">
        <f>IF(Articles!K29&lt;&gt;"",Articles!K29,"")</f>
        <v/>
      </c>
      <c r="J29">
        <f>IF(AND(A29&lt;&gt;"",G29&lt;&gt;"",I29&lt;&gt;""),IF(G29&lt;=I29,"OUI","NON"),"")</f>
        <v/>
      </c>
    </row>
    <row r="30">
      <c r="A30">
        <f>IF(Articles!A30&lt;&gt;"",Articles!A30,"")</f>
        <v/>
      </c>
      <c r="B30">
        <f>IF(Articles!B30&lt;&gt;"",Articles!B30,"")</f>
        <v/>
      </c>
      <c r="C30">
        <f>IF(Articles!C30&lt;&gt;"",Articles!C30,"")</f>
        <v/>
      </c>
      <c r="D30">
        <f>IF(Articles!E30&lt;&gt;"",Articles!E30,"")</f>
        <v/>
      </c>
      <c r="E30">
        <f>SUMIFS(Registre!J:J,Registre!F:F,A30,Registre!B:B,"BE")+SUMIFS(Registre!J:J,Registre!F:F,A30,Registre!B:B,"BT+")+SUMIFS(Registre!J:J,Registre!F:F,A30,Registre!B:B,"BI+")</f>
        <v/>
      </c>
      <c r="F30">
        <f>SUMIFS(Registre!J:J,Registre!F:F,A30,Registre!B:B,"BS")+SUMIFS(Registre!J:J,Registre!F:F,A30,Registre!B:B,"BT-")+SUMIFS(Registre!J:J,Registre!F:F,A30,Registre!B:B,"BI-")</f>
        <v/>
      </c>
      <c r="G30">
        <f>IF(A30&lt;&gt;"",D30+E30-F30,"")</f>
        <v/>
      </c>
      <c r="H30">
        <f>IF(Articles!J30&lt;&gt;"",Articles!J30,"")</f>
        <v/>
      </c>
      <c r="I30">
        <f>IF(Articles!K30&lt;&gt;"",Articles!K30,"")</f>
        <v/>
      </c>
      <c r="J30">
        <f>IF(AND(A30&lt;&gt;"",G30&lt;&gt;"",I30&lt;&gt;""),IF(G30&lt;=I30,"OUI","NON"),"")</f>
        <v/>
      </c>
    </row>
    <row r="31">
      <c r="A31">
        <f>IF(Articles!A31&lt;&gt;"",Articles!A31,"")</f>
        <v/>
      </c>
      <c r="B31">
        <f>IF(Articles!B31&lt;&gt;"",Articles!B31,"")</f>
        <v/>
      </c>
      <c r="C31">
        <f>IF(Articles!C31&lt;&gt;"",Articles!C31,"")</f>
        <v/>
      </c>
      <c r="D31">
        <f>IF(Articles!E31&lt;&gt;"",Articles!E31,"")</f>
        <v/>
      </c>
      <c r="E31">
        <f>SUMIFS(Registre!J:J,Registre!F:F,A31,Registre!B:B,"BE")+SUMIFS(Registre!J:J,Registre!F:F,A31,Registre!B:B,"BT+")+SUMIFS(Registre!J:J,Registre!F:F,A31,Registre!B:B,"BI+")</f>
        <v/>
      </c>
      <c r="F31">
        <f>SUMIFS(Registre!J:J,Registre!F:F,A31,Registre!B:B,"BS")+SUMIFS(Registre!J:J,Registre!F:F,A31,Registre!B:B,"BT-")+SUMIFS(Registre!J:J,Registre!F:F,A31,Registre!B:B,"BI-")</f>
        <v/>
      </c>
      <c r="G31">
        <f>IF(A31&lt;&gt;"",D31+E31-F31,"")</f>
        <v/>
      </c>
      <c r="H31">
        <f>IF(Articles!J31&lt;&gt;"",Articles!J31,"")</f>
        <v/>
      </c>
      <c r="I31">
        <f>IF(Articles!K31&lt;&gt;"",Articles!K31,"")</f>
        <v/>
      </c>
      <c r="J31">
        <f>IF(AND(A31&lt;&gt;"",G31&lt;&gt;"",I31&lt;&gt;""),IF(G31&lt;=I31,"OUI","NON"),"")</f>
        <v/>
      </c>
    </row>
    <row r="32">
      <c r="A32">
        <f>IF(Articles!A32&lt;&gt;"",Articles!A32,"")</f>
        <v/>
      </c>
      <c r="B32">
        <f>IF(Articles!B32&lt;&gt;"",Articles!B32,"")</f>
        <v/>
      </c>
      <c r="C32">
        <f>IF(Articles!C32&lt;&gt;"",Articles!C32,"")</f>
        <v/>
      </c>
      <c r="D32">
        <f>IF(Articles!E32&lt;&gt;"",Articles!E32,"")</f>
        <v/>
      </c>
      <c r="E32">
        <f>SUMIFS(Registre!J:J,Registre!F:F,A32,Registre!B:B,"BE")+SUMIFS(Registre!J:J,Registre!F:F,A32,Registre!B:B,"BT+")+SUMIFS(Registre!J:J,Registre!F:F,A32,Registre!B:B,"BI+")</f>
        <v/>
      </c>
      <c r="F32">
        <f>SUMIFS(Registre!J:J,Registre!F:F,A32,Registre!B:B,"BS")+SUMIFS(Registre!J:J,Registre!F:F,A32,Registre!B:B,"BT-")+SUMIFS(Registre!J:J,Registre!F:F,A32,Registre!B:B,"BI-")</f>
        <v/>
      </c>
      <c r="G32">
        <f>IF(A32&lt;&gt;"",D32+E32-F32,"")</f>
        <v/>
      </c>
      <c r="H32">
        <f>IF(Articles!J32&lt;&gt;"",Articles!J32,"")</f>
        <v/>
      </c>
      <c r="I32">
        <f>IF(Articles!K32&lt;&gt;"",Articles!K32,"")</f>
        <v/>
      </c>
      <c r="J32">
        <f>IF(AND(A32&lt;&gt;"",G32&lt;&gt;"",I32&lt;&gt;""),IF(G32&lt;=I32,"OUI","NON"),"")</f>
        <v/>
      </c>
    </row>
    <row r="33">
      <c r="A33">
        <f>IF(Articles!A33&lt;&gt;"",Articles!A33,"")</f>
        <v/>
      </c>
      <c r="B33">
        <f>IF(Articles!B33&lt;&gt;"",Articles!B33,"")</f>
        <v/>
      </c>
      <c r="C33">
        <f>IF(Articles!C33&lt;&gt;"",Articles!C33,"")</f>
        <v/>
      </c>
      <c r="D33">
        <f>IF(Articles!E33&lt;&gt;"",Articles!E33,"")</f>
        <v/>
      </c>
      <c r="E33">
        <f>SUMIFS(Registre!J:J,Registre!F:F,A33,Registre!B:B,"BE")+SUMIFS(Registre!J:J,Registre!F:F,A33,Registre!B:B,"BT+")+SUMIFS(Registre!J:J,Registre!F:F,A33,Registre!B:B,"BI+")</f>
        <v/>
      </c>
      <c r="F33">
        <f>SUMIFS(Registre!J:J,Registre!F:F,A33,Registre!B:B,"BS")+SUMIFS(Registre!J:J,Registre!F:F,A33,Registre!B:B,"BT-")+SUMIFS(Registre!J:J,Registre!F:F,A33,Registre!B:B,"BI-")</f>
        <v/>
      </c>
      <c r="G33">
        <f>IF(A33&lt;&gt;"",D33+E33-F33,"")</f>
        <v/>
      </c>
      <c r="H33">
        <f>IF(Articles!J33&lt;&gt;"",Articles!J33,"")</f>
        <v/>
      </c>
      <c r="I33">
        <f>IF(Articles!K33&lt;&gt;"",Articles!K33,"")</f>
        <v/>
      </c>
      <c r="J33">
        <f>IF(AND(A33&lt;&gt;"",G33&lt;&gt;"",I33&lt;&gt;""),IF(G33&lt;=I33,"OUI","NON"),"")</f>
        <v/>
      </c>
    </row>
    <row r="34">
      <c r="A34">
        <f>IF(Articles!A34&lt;&gt;"",Articles!A34,"")</f>
        <v/>
      </c>
      <c r="B34">
        <f>IF(Articles!B34&lt;&gt;"",Articles!B34,"")</f>
        <v/>
      </c>
      <c r="C34">
        <f>IF(Articles!C34&lt;&gt;"",Articles!C34,"")</f>
        <v/>
      </c>
      <c r="D34">
        <f>IF(Articles!E34&lt;&gt;"",Articles!E34,"")</f>
        <v/>
      </c>
      <c r="E34">
        <f>SUMIFS(Registre!J:J,Registre!F:F,A34,Registre!B:B,"BE")+SUMIFS(Registre!J:J,Registre!F:F,A34,Registre!B:B,"BT+")+SUMIFS(Registre!J:J,Registre!F:F,A34,Registre!B:B,"BI+")</f>
        <v/>
      </c>
      <c r="F34">
        <f>SUMIFS(Registre!J:J,Registre!F:F,A34,Registre!B:B,"BS")+SUMIFS(Registre!J:J,Registre!F:F,A34,Registre!B:B,"BT-")+SUMIFS(Registre!J:J,Registre!F:F,A34,Registre!B:B,"BI-")</f>
        <v/>
      </c>
      <c r="G34">
        <f>IF(A34&lt;&gt;"",D34+E34-F34,"")</f>
        <v/>
      </c>
      <c r="H34">
        <f>IF(Articles!J34&lt;&gt;"",Articles!J34,"")</f>
        <v/>
      </c>
      <c r="I34">
        <f>IF(Articles!K34&lt;&gt;"",Articles!K34,"")</f>
        <v/>
      </c>
      <c r="J34">
        <f>IF(AND(A34&lt;&gt;"",G34&lt;&gt;"",I34&lt;&gt;""),IF(G34&lt;=I34,"OUI","NON"),"")</f>
        <v/>
      </c>
    </row>
    <row r="35">
      <c r="A35">
        <f>IF(Articles!A35&lt;&gt;"",Articles!A35,"")</f>
        <v/>
      </c>
      <c r="B35">
        <f>IF(Articles!B35&lt;&gt;"",Articles!B35,"")</f>
        <v/>
      </c>
      <c r="C35">
        <f>IF(Articles!C35&lt;&gt;"",Articles!C35,"")</f>
        <v/>
      </c>
      <c r="D35">
        <f>IF(Articles!E35&lt;&gt;"",Articles!E35,"")</f>
        <v/>
      </c>
      <c r="E35">
        <f>SUMIFS(Registre!J:J,Registre!F:F,A35,Registre!B:B,"BE")+SUMIFS(Registre!J:J,Registre!F:F,A35,Registre!B:B,"BT+")+SUMIFS(Registre!J:J,Registre!F:F,A35,Registre!B:B,"BI+")</f>
        <v/>
      </c>
      <c r="F35">
        <f>SUMIFS(Registre!J:J,Registre!F:F,A35,Registre!B:B,"BS")+SUMIFS(Registre!J:J,Registre!F:F,A35,Registre!B:B,"BT-")+SUMIFS(Registre!J:J,Registre!F:F,A35,Registre!B:B,"BI-")</f>
        <v/>
      </c>
      <c r="G35">
        <f>IF(A35&lt;&gt;"",D35+E35-F35,"")</f>
        <v/>
      </c>
      <c r="H35">
        <f>IF(Articles!J35&lt;&gt;"",Articles!J35,"")</f>
        <v/>
      </c>
      <c r="I35">
        <f>IF(Articles!K35&lt;&gt;"",Articles!K35,"")</f>
        <v/>
      </c>
      <c r="J35">
        <f>IF(AND(A35&lt;&gt;"",G35&lt;&gt;"",I35&lt;&gt;""),IF(G35&lt;=I35,"OUI","NON"),"")</f>
        <v/>
      </c>
    </row>
    <row r="36">
      <c r="A36">
        <f>IF(Articles!A36&lt;&gt;"",Articles!A36,"")</f>
        <v/>
      </c>
      <c r="B36">
        <f>IF(Articles!B36&lt;&gt;"",Articles!B36,"")</f>
        <v/>
      </c>
      <c r="C36">
        <f>IF(Articles!C36&lt;&gt;"",Articles!C36,"")</f>
        <v/>
      </c>
      <c r="D36">
        <f>IF(Articles!E36&lt;&gt;"",Articles!E36,"")</f>
        <v/>
      </c>
      <c r="E36">
        <f>SUMIFS(Registre!J:J,Registre!F:F,A36,Registre!B:B,"BE")+SUMIFS(Registre!J:J,Registre!F:F,A36,Registre!B:B,"BT+")+SUMIFS(Registre!J:J,Registre!F:F,A36,Registre!B:B,"BI+")</f>
        <v/>
      </c>
      <c r="F36">
        <f>SUMIFS(Registre!J:J,Registre!F:F,A36,Registre!B:B,"BS")+SUMIFS(Registre!J:J,Registre!F:F,A36,Registre!B:B,"BT-")+SUMIFS(Registre!J:J,Registre!F:F,A36,Registre!B:B,"BI-")</f>
        <v/>
      </c>
      <c r="G36">
        <f>IF(A36&lt;&gt;"",D36+E36-F36,"")</f>
        <v/>
      </c>
      <c r="H36">
        <f>IF(Articles!J36&lt;&gt;"",Articles!J36,"")</f>
        <v/>
      </c>
      <c r="I36">
        <f>IF(Articles!K36&lt;&gt;"",Articles!K36,"")</f>
        <v/>
      </c>
      <c r="J36">
        <f>IF(AND(A36&lt;&gt;"",G36&lt;&gt;"",I36&lt;&gt;""),IF(G36&lt;=I36,"OUI","NON"),"")</f>
        <v/>
      </c>
    </row>
    <row r="37">
      <c r="A37">
        <f>IF(Articles!A37&lt;&gt;"",Articles!A37,"")</f>
        <v/>
      </c>
      <c r="B37">
        <f>IF(Articles!B37&lt;&gt;"",Articles!B37,"")</f>
        <v/>
      </c>
      <c r="C37">
        <f>IF(Articles!C37&lt;&gt;"",Articles!C37,"")</f>
        <v/>
      </c>
      <c r="D37">
        <f>IF(Articles!E37&lt;&gt;"",Articles!E37,"")</f>
        <v/>
      </c>
      <c r="E37">
        <f>SUMIFS(Registre!J:J,Registre!F:F,A37,Registre!B:B,"BE")+SUMIFS(Registre!J:J,Registre!F:F,A37,Registre!B:B,"BT+")+SUMIFS(Registre!J:J,Registre!F:F,A37,Registre!B:B,"BI+")</f>
        <v/>
      </c>
      <c r="F37">
        <f>SUMIFS(Registre!J:J,Registre!F:F,A37,Registre!B:B,"BS")+SUMIFS(Registre!J:J,Registre!F:F,A37,Registre!B:B,"BT-")+SUMIFS(Registre!J:J,Registre!F:F,A37,Registre!B:B,"BI-")</f>
        <v/>
      </c>
      <c r="G37">
        <f>IF(A37&lt;&gt;"",D37+E37-F37,"")</f>
        <v/>
      </c>
      <c r="H37">
        <f>IF(Articles!J37&lt;&gt;"",Articles!J37,"")</f>
        <v/>
      </c>
      <c r="I37">
        <f>IF(Articles!K37&lt;&gt;"",Articles!K37,"")</f>
        <v/>
      </c>
      <c r="J37">
        <f>IF(AND(A37&lt;&gt;"",G37&lt;&gt;"",I37&lt;&gt;""),IF(G37&lt;=I37,"OUI","NON"),"")</f>
        <v/>
      </c>
    </row>
    <row r="38">
      <c r="A38">
        <f>IF(Articles!A38&lt;&gt;"",Articles!A38,"")</f>
        <v/>
      </c>
      <c r="B38">
        <f>IF(Articles!B38&lt;&gt;"",Articles!B38,"")</f>
        <v/>
      </c>
      <c r="C38">
        <f>IF(Articles!C38&lt;&gt;"",Articles!C38,"")</f>
        <v/>
      </c>
      <c r="D38">
        <f>IF(Articles!E38&lt;&gt;"",Articles!E38,"")</f>
        <v/>
      </c>
      <c r="E38">
        <f>SUMIFS(Registre!J:J,Registre!F:F,A38,Registre!B:B,"BE")+SUMIFS(Registre!J:J,Registre!F:F,A38,Registre!B:B,"BT+")+SUMIFS(Registre!J:J,Registre!F:F,A38,Registre!B:B,"BI+")</f>
        <v/>
      </c>
      <c r="F38">
        <f>SUMIFS(Registre!J:J,Registre!F:F,A38,Registre!B:B,"BS")+SUMIFS(Registre!J:J,Registre!F:F,A38,Registre!B:B,"BT-")+SUMIFS(Registre!J:J,Registre!F:F,A38,Registre!B:B,"BI-")</f>
        <v/>
      </c>
      <c r="G38">
        <f>IF(A38&lt;&gt;"",D38+E38-F38,"")</f>
        <v/>
      </c>
      <c r="H38">
        <f>IF(Articles!J38&lt;&gt;"",Articles!J38,"")</f>
        <v/>
      </c>
      <c r="I38">
        <f>IF(Articles!K38&lt;&gt;"",Articles!K38,"")</f>
        <v/>
      </c>
      <c r="J38">
        <f>IF(AND(A38&lt;&gt;"",G38&lt;&gt;"",I38&lt;&gt;""),IF(G38&lt;=I38,"OUI","NON"),"")</f>
        <v/>
      </c>
    </row>
    <row r="39">
      <c r="A39">
        <f>IF(Articles!A39&lt;&gt;"",Articles!A39,"")</f>
        <v/>
      </c>
      <c r="B39">
        <f>IF(Articles!B39&lt;&gt;"",Articles!B39,"")</f>
        <v/>
      </c>
      <c r="C39">
        <f>IF(Articles!C39&lt;&gt;"",Articles!C39,"")</f>
        <v/>
      </c>
      <c r="D39">
        <f>IF(Articles!E39&lt;&gt;"",Articles!E39,"")</f>
        <v/>
      </c>
      <c r="E39">
        <f>SUMIFS(Registre!J:J,Registre!F:F,A39,Registre!B:B,"BE")+SUMIFS(Registre!J:J,Registre!F:F,A39,Registre!B:B,"BT+")+SUMIFS(Registre!J:J,Registre!F:F,A39,Registre!B:B,"BI+")</f>
        <v/>
      </c>
      <c r="F39">
        <f>SUMIFS(Registre!J:J,Registre!F:F,A39,Registre!B:B,"BS")+SUMIFS(Registre!J:J,Registre!F:F,A39,Registre!B:B,"BT-")+SUMIFS(Registre!J:J,Registre!F:F,A39,Registre!B:B,"BI-")</f>
        <v/>
      </c>
      <c r="G39">
        <f>IF(A39&lt;&gt;"",D39+E39-F39,"")</f>
        <v/>
      </c>
      <c r="H39">
        <f>IF(Articles!J39&lt;&gt;"",Articles!J39,"")</f>
        <v/>
      </c>
      <c r="I39">
        <f>IF(Articles!K39&lt;&gt;"",Articles!K39,"")</f>
        <v/>
      </c>
      <c r="J39">
        <f>IF(AND(A39&lt;&gt;"",G39&lt;&gt;"",I39&lt;&gt;""),IF(G39&lt;=I39,"OUI","NON"),"")</f>
        <v/>
      </c>
    </row>
    <row r="40">
      <c r="A40">
        <f>IF(Articles!A40&lt;&gt;"",Articles!A40,"")</f>
        <v/>
      </c>
      <c r="B40">
        <f>IF(Articles!B40&lt;&gt;"",Articles!B40,"")</f>
        <v/>
      </c>
      <c r="C40">
        <f>IF(Articles!C40&lt;&gt;"",Articles!C40,"")</f>
        <v/>
      </c>
      <c r="D40">
        <f>IF(Articles!E40&lt;&gt;"",Articles!E40,"")</f>
        <v/>
      </c>
      <c r="E40">
        <f>SUMIFS(Registre!J:J,Registre!F:F,A40,Registre!B:B,"BE")+SUMIFS(Registre!J:J,Registre!F:F,A40,Registre!B:B,"BT+")+SUMIFS(Registre!J:J,Registre!F:F,A40,Registre!B:B,"BI+")</f>
        <v/>
      </c>
      <c r="F40">
        <f>SUMIFS(Registre!J:J,Registre!F:F,A40,Registre!B:B,"BS")+SUMIFS(Registre!J:J,Registre!F:F,A40,Registre!B:B,"BT-")+SUMIFS(Registre!J:J,Registre!F:F,A40,Registre!B:B,"BI-")</f>
        <v/>
      </c>
      <c r="G40">
        <f>IF(A40&lt;&gt;"",D40+E40-F40,"")</f>
        <v/>
      </c>
      <c r="H40">
        <f>IF(Articles!J40&lt;&gt;"",Articles!J40,"")</f>
        <v/>
      </c>
      <c r="I40">
        <f>IF(Articles!K40&lt;&gt;"",Articles!K40,"")</f>
        <v/>
      </c>
      <c r="J40">
        <f>IF(AND(A40&lt;&gt;"",G40&lt;&gt;"",I40&lt;&gt;""),IF(G40&lt;=I40,"OUI","NON"),"")</f>
        <v/>
      </c>
    </row>
    <row r="41">
      <c r="A41">
        <f>IF(Articles!A41&lt;&gt;"",Articles!A41,"")</f>
        <v/>
      </c>
      <c r="B41">
        <f>IF(Articles!B41&lt;&gt;"",Articles!B41,"")</f>
        <v/>
      </c>
      <c r="C41">
        <f>IF(Articles!C41&lt;&gt;"",Articles!C41,"")</f>
        <v/>
      </c>
      <c r="D41">
        <f>IF(Articles!E41&lt;&gt;"",Articles!E41,"")</f>
        <v/>
      </c>
      <c r="E41">
        <f>SUMIFS(Registre!J:J,Registre!F:F,A41,Registre!B:B,"BE")+SUMIFS(Registre!J:J,Registre!F:F,A41,Registre!B:B,"BT+")+SUMIFS(Registre!J:J,Registre!F:F,A41,Registre!B:B,"BI+")</f>
        <v/>
      </c>
      <c r="F41">
        <f>SUMIFS(Registre!J:J,Registre!F:F,A41,Registre!B:B,"BS")+SUMIFS(Registre!J:J,Registre!F:F,A41,Registre!B:B,"BT-")+SUMIFS(Registre!J:J,Registre!F:F,A41,Registre!B:B,"BI-")</f>
        <v/>
      </c>
      <c r="G41">
        <f>IF(A41&lt;&gt;"",D41+E41-F41,"")</f>
        <v/>
      </c>
      <c r="H41">
        <f>IF(Articles!J41&lt;&gt;"",Articles!J41,"")</f>
        <v/>
      </c>
      <c r="I41">
        <f>IF(Articles!K41&lt;&gt;"",Articles!K41,"")</f>
        <v/>
      </c>
      <c r="J41">
        <f>IF(AND(A41&lt;&gt;"",G41&lt;&gt;"",I41&lt;&gt;""),IF(G41&lt;=I41,"OUI","NON"),"")</f>
        <v/>
      </c>
    </row>
    <row r="42">
      <c r="A42">
        <f>IF(Articles!A42&lt;&gt;"",Articles!A42,"")</f>
        <v/>
      </c>
      <c r="B42">
        <f>IF(Articles!B42&lt;&gt;"",Articles!B42,"")</f>
        <v/>
      </c>
      <c r="C42">
        <f>IF(Articles!C42&lt;&gt;"",Articles!C42,"")</f>
        <v/>
      </c>
      <c r="D42">
        <f>IF(Articles!E42&lt;&gt;"",Articles!E42,"")</f>
        <v/>
      </c>
      <c r="E42">
        <f>SUMIFS(Registre!J:J,Registre!F:F,A42,Registre!B:B,"BE")+SUMIFS(Registre!J:J,Registre!F:F,A42,Registre!B:B,"BT+")+SUMIFS(Registre!J:J,Registre!F:F,A42,Registre!B:B,"BI+")</f>
        <v/>
      </c>
      <c r="F42">
        <f>SUMIFS(Registre!J:J,Registre!F:F,A42,Registre!B:B,"BS")+SUMIFS(Registre!J:J,Registre!F:F,A42,Registre!B:B,"BT-")+SUMIFS(Registre!J:J,Registre!F:F,A42,Registre!B:B,"BI-")</f>
        <v/>
      </c>
      <c r="G42">
        <f>IF(A42&lt;&gt;"",D42+E42-F42,"")</f>
        <v/>
      </c>
      <c r="H42">
        <f>IF(Articles!J42&lt;&gt;"",Articles!J42,"")</f>
        <v/>
      </c>
      <c r="I42">
        <f>IF(Articles!K42&lt;&gt;"",Articles!K42,"")</f>
        <v/>
      </c>
      <c r="J42">
        <f>IF(AND(A42&lt;&gt;"",G42&lt;&gt;"",I42&lt;&gt;""),IF(G42&lt;=I42,"OUI","NON"),"")</f>
        <v/>
      </c>
    </row>
    <row r="43">
      <c r="A43">
        <f>IF(Articles!A43&lt;&gt;"",Articles!A43,"")</f>
        <v/>
      </c>
      <c r="B43">
        <f>IF(Articles!B43&lt;&gt;"",Articles!B43,"")</f>
        <v/>
      </c>
      <c r="C43">
        <f>IF(Articles!C43&lt;&gt;"",Articles!C43,"")</f>
        <v/>
      </c>
      <c r="D43">
        <f>IF(Articles!E43&lt;&gt;"",Articles!E43,"")</f>
        <v/>
      </c>
      <c r="E43">
        <f>SUMIFS(Registre!J:J,Registre!F:F,A43,Registre!B:B,"BE")+SUMIFS(Registre!J:J,Registre!F:F,A43,Registre!B:B,"BT+")+SUMIFS(Registre!J:J,Registre!F:F,A43,Registre!B:B,"BI+")</f>
        <v/>
      </c>
      <c r="F43">
        <f>SUMIFS(Registre!J:J,Registre!F:F,A43,Registre!B:B,"BS")+SUMIFS(Registre!J:J,Registre!F:F,A43,Registre!B:B,"BT-")+SUMIFS(Registre!J:J,Registre!F:F,A43,Registre!B:B,"BI-")</f>
        <v/>
      </c>
      <c r="G43">
        <f>IF(A43&lt;&gt;"",D43+E43-F43,"")</f>
        <v/>
      </c>
      <c r="H43">
        <f>IF(Articles!J43&lt;&gt;"",Articles!J43,"")</f>
        <v/>
      </c>
      <c r="I43">
        <f>IF(Articles!K43&lt;&gt;"",Articles!K43,"")</f>
        <v/>
      </c>
      <c r="J43">
        <f>IF(AND(A43&lt;&gt;"",G43&lt;&gt;"",I43&lt;&gt;""),IF(G43&lt;=I43,"OUI","NON"),"")</f>
        <v/>
      </c>
    </row>
    <row r="44">
      <c r="A44">
        <f>IF(Articles!A44&lt;&gt;"",Articles!A44,"")</f>
        <v/>
      </c>
      <c r="B44">
        <f>IF(Articles!B44&lt;&gt;"",Articles!B44,"")</f>
        <v/>
      </c>
      <c r="C44">
        <f>IF(Articles!C44&lt;&gt;"",Articles!C44,"")</f>
        <v/>
      </c>
      <c r="D44">
        <f>IF(Articles!E44&lt;&gt;"",Articles!E44,"")</f>
        <v/>
      </c>
      <c r="E44">
        <f>SUMIFS(Registre!J:J,Registre!F:F,A44,Registre!B:B,"BE")+SUMIFS(Registre!J:J,Registre!F:F,A44,Registre!B:B,"BT+")+SUMIFS(Registre!J:J,Registre!F:F,A44,Registre!B:B,"BI+")</f>
        <v/>
      </c>
      <c r="F44">
        <f>SUMIFS(Registre!J:J,Registre!F:F,A44,Registre!B:B,"BS")+SUMIFS(Registre!J:J,Registre!F:F,A44,Registre!B:B,"BT-")+SUMIFS(Registre!J:J,Registre!F:F,A44,Registre!B:B,"BI-")</f>
        <v/>
      </c>
      <c r="G44">
        <f>IF(A44&lt;&gt;"",D44+E44-F44,"")</f>
        <v/>
      </c>
      <c r="H44">
        <f>IF(Articles!J44&lt;&gt;"",Articles!J44,"")</f>
        <v/>
      </c>
      <c r="I44">
        <f>IF(Articles!K44&lt;&gt;"",Articles!K44,"")</f>
        <v/>
      </c>
      <c r="J44">
        <f>IF(AND(A44&lt;&gt;"",G44&lt;&gt;"",I44&lt;&gt;""),IF(G44&lt;=I44,"OUI","NON"),"")</f>
        <v/>
      </c>
    </row>
    <row r="45">
      <c r="A45">
        <f>IF(Articles!A45&lt;&gt;"",Articles!A45,"")</f>
        <v/>
      </c>
      <c r="B45">
        <f>IF(Articles!B45&lt;&gt;"",Articles!B45,"")</f>
        <v/>
      </c>
      <c r="C45">
        <f>IF(Articles!C45&lt;&gt;"",Articles!C45,"")</f>
        <v/>
      </c>
      <c r="D45">
        <f>IF(Articles!E45&lt;&gt;"",Articles!E45,"")</f>
        <v/>
      </c>
      <c r="E45">
        <f>SUMIFS(Registre!J:J,Registre!F:F,A45,Registre!B:B,"BE")+SUMIFS(Registre!J:J,Registre!F:F,A45,Registre!B:B,"BT+")+SUMIFS(Registre!J:J,Registre!F:F,A45,Registre!B:B,"BI+")</f>
        <v/>
      </c>
      <c r="F45">
        <f>SUMIFS(Registre!J:J,Registre!F:F,A45,Registre!B:B,"BS")+SUMIFS(Registre!J:J,Registre!F:F,A45,Registre!B:B,"BT-")+SUMIFS(Registre!J:J,Registre!F:F,A45,Registre!B:B,"BI-")</f>
        <v/>
      </c>
      <c r="G45">
        <f>IF(A45&lt;&gt;"",D45+E45-F45,"")</f>
        <v/>
      </c>
      <c r="H45">
        <f>IF(Articles!J45&lt;&gt;"",Articles!J45,"")</f>
        <v/>
      </c>
      <c r="I45">
        <f>IF(Articles!K45&lt;&gt;"",Articles!K45,"")</f>
        <v/>
      </c>
      <c r="J45">
        <f>IF(AND(A45&lt;&gt;"",G45&lt;&gt;"",I45&lt;&gt;""),IF(G45&lt;=I45,"OUI","NON"),"")</f>
        <v/>
      </c>
    </row>
    <row r="46">
      <c r="A46">
        <f>IF(Articles!A46&lt;&gt;"",Articles!A46,"")</f>
        <v/>
      </c>
      <c r="B46">
        <f>IF(Articles!B46&lt;&gt;"",Articles!B46,"")</f>
        <v/>
      </c>
      <c r="C46">
        <f>IF(Articles!C46&lt;&gt;"",Articles!C46,"")</f>
        <v/>
      </c>
      <c r="D46">
        <f>IF(Articles!E46&lt;&gt;"",Articles!E46,"")</f>
        <v/>
      </c>
      <c r="E46">
        <f>SUMIFS(Registre!J:J,Registre!F:F,A46,Registre!B:B,"BE")+SUMIFS(Registre!J:J,Registre!F:F,A46,Registre!B:B,"BT+")+SUMIFS(Registre!J:J,Registre!F:F,A46,Registre!B:B,"BI+")</f>
        <v/>
      </c>
      <c r="F46">
        <f>SUMIFS(Registre!J:J,Registre!F:F,A46,Registre!B:B,"BS")+SUMIFS(Registre!J:J,Registre!F:F,A46,Registre!B:B,"BT-")+SUMIFS(Registre!J:J,Registre!F:F,A46,Registre!B:B,"BI-")</f>
        <v/>
      </c>
      <c r="G46">
        <f>IF(A46&lt;&gt;"",D46+E46-F46,"")</f>
        <v/>
      </c>
      <c r="H46">
        <f>IF(Articles!J46&lt;&gt;"",Articles!J46,"")</f>
        <v/>
      </c>
      <c r="I46">
        <f>IF(Articles!K46&lt;&gt;"",Articles!K46,"")</f>
        <v/>
      </c>
      <c r="J46">
        <f>IF(AND(A46&lt;&gt;"",G46&lt;&gt;"",I46&lt;&gt;""),IF(G46&lt;=I46,"OUI","NON"),"")</f>
        <v/>
      </c>
    </row>
    <row r="47">
      <c r="A47">
        <f>IF(Articles!A47&lt;&gt;"",Articles!A47,"")</f>
        <v/>
      </c>
      <c r="B47">
        <f>IF(Articles!B47&lt;&gt;"",Articles!B47,"")</f>
        <v/>
      </c>
      <c r="C47">
        <f>IF(Articles!C47&lt;&gt;"",Articles!C47,"")</f>
        <v/>
      </c>
      <c r="D47">
        <f>IF(Articles!E47&lt;&gt;"",Articles!E47,"")</f>
        <v/>
      </c>
      <c r="E47">
        <f>SUMIFS(Registre!J:J,Registre!F:F,A47,Registre!B:B,"BE")+SUMIFS(Registre!J:J,Registre!F:F,A47,Registre!B:B,"BT+")+SUMIFS(Registre!J:J,Registre!F:F,A47,Registre!B:B,"BI+")</f>
        <v/>
      </c>
      <c r="F47">
        <f>SUMIFS(Registre!J:J,Registre!F:F,A47,Registre!B:B,"BS")+SUMIFS(Registre!J:J,Registre!F:F,A47,Registre!B:B,"BT-")+SUMIFS(Registre!J:J,Registre!F:F,A47,Registre!B:B,"BI-")</f>
        <v/>
      </c>
      <c r="G47">
        <f>IF(A47&lt;&gt;"",D47+E47-F47,"")</f>
        <v/>
      </c>
      <c r="H47">
        <f>IF(Articles!J47&lt;&gt;"",Articles!J47,"")</f>
        <v/>
      </c>
      <c r="I47">
        <f>IF(Articles!K47&lt;&gt;"",Articles!K47,"")</f>
        <v/>
      </c>
      <c r="J47">
        <f>IF(AND(A47&lt;&gt;"",G47&lt;&gt;"",I47&lt;&gt;""),IF(G47&lt;=I47,"OUI","NON"),"")</f>
        <v/>
      </c>
    </row>
    <row r="48">
      <c r="A48">
        <f>IF(Articles!A48&lt;&gt;"",Articles!A48,"")</f>
        <v/>
      </c>
      <c r="B48">
        <f>IF(Articles!B48&lt;&gt;"",Articles!B48,"")</f>
        <v/>
      </c>
      <c r="C48">
        <f>IF(Articles!C48&lt;&gt;"",Articles!C48,"")</f>
        <v/>
      </c>
      <c r="D48">
        <f>IF(Articles!E48&lt;&gt;"",Articles!E48,"")</f>
        <v/>
      </c>
      <c r="E48">
        <f>SUMIFS(Registre!J:J,Registre!F:F,A48,Registre!B:B,"BE")+SUMIFS(Registre!J:J,Registre!F:F,A48,Registre!B:B,"BT+")+SUMIFS(Registre!J:J,Registre!F:F,A48,Registre!B:B,"BI+")</f>
        <v/>
      </c>
      <c r="F48">
        <f>SUMIFS(Registre!J:J,Registre!F:F,A48,Registre!B:B,"BS")+SUMIFS(Registre!J:J,Registre!F:F,A48,Registre!B:B,"BT-")+SUMIFS(Registre!J:J,Registre!F:F,A48,Registre!B:B,"BI-")</f>
        <v/>
      </c>
      <c r="G48">
        <f>IF(A48&lt;&gt;"",D48+E48-F48,"")</f>
        <v/>
      </c>
      <c r="H48">
        <f>IF(Articles!J48&lt;&gt;"",Articles!J48,"")</f>
        <v/>
      </c>
      <c r="I48">
        <f>IF(Articles!K48&lt;&gt;"",Articles!K48,"")</f>
        <v/>
      </c>
      <c r="J48">
        <f>IF(AND(A48&lt;&gt;"",G48&lt;&gt;"",I48&lt;&gt;""),IF(G48&lt;=I48,"OUI","NON"),"")</f>
        <v/>
      </c>
    </row>
    <row r="49">
      <c r="A49">
        <f>IF(Articles!A49&lt;&gt;"",Articles!A49,"")</f>
        <v/>
      </c>
      <c r="B49">
        <f>IF(Articles!B49&lt;&gt;"",Articles!B49,"")</f>
        <v/>
      </c>
      <c r="C49">
        <f>IF(Articles!C49&lt;&gt;"",Articles!C49,"")</f>
        <v/>
      </c>
      <c r="D49">
        <f>IF(Articles!E49&lt;&gt;"",Articles!E49,"")</f>
        <v/>
      </c>
      <c r="E49">
        <f>SUMIFS(Registre!J:J,Registre!F:F,A49,Registre!B:B,"BE")+SUMIFS(Registre!J:J,Registre!F:F,A49,Registre!B:B,"BT+")+SUMIFS(Registre!J:J,Registre!F:F,A49,Registre!B:B,"BI+")</f>
        <v/>
      </c>
      <c r="F49">
        <f>SUMIFS(Registre!J:J,Registre!F:F,A49,Registre!B:B,"BS")+SUMIFS(Registre!J:J,Registre!F:F,A49,Registre!B:B,"BT-")+SUMIFS(Registre!J:J,Registre!F:F,A49,Registre!B:B,"BI-")</f>
        <v/>
      </c>
      <c r="G49">
        <f>IF(A49&lt;&gt;"",D49+E49-F49,"")</f>
        <v/>
      </c>
      <c r="H49">
        <f>IF(Articles!J49&lt;&gt;"",Articles!J49,"")</f>
        <v/>
      </c>
      <c r="I49">
        <f>IF(Articles!K49&lt;&gt;"",Articles!K49,"")</f>
        <v/>
      </c>
      <c r="J49">
        <f>IF(AND(A49&lt;&gt;"",G49&lt;&gt;"",I49&lt;&gt;""),IF(G49&lt;=I49,"OUI","NON"),"")</f>
        <v/>
      </c>
    </row>
    <row r="50">
      <c r="A50">
        <f>IF(Articles!A50&lt;&gt;"",Articles!A50,"")</f>
        <v/>
      </c>
      <c r="B50">
        <f>IF(Articles!B50&lt;&gt;"",Articles!B50,"")</f>
        <v/>
      </c>
      <c r="C50">
        <f>IF(Articles!C50&lt;&gt;"",Articles!C50,"")</f>
        <v/>
      </c>
      <c r="D50">
        <f>IF(Articles!E50&lt;&gt;"",Articles!E50,"")</f>
        <v/>
      </c>
      <c r="E50">
        <f>SUMIFS(Registre!J:J,Registre!F:F,A50,Registre!B:B,"BE")+SUMIFS(Registre!J:J,Registre!F:F,A50,Registre!B:B,"BT+")+SUMIFS(Registre!J:J,Registre!F:F,A50,Registre!B:B,"BI+")</f>
        <v/>
      </c>
      <c r="F50">
        <f>SUMIFS(Registre!J:J,Registre!F:F,A50,Registre!B:B,"BS")+SUMIFS(Registre!J:J,Registre!F:F,A50,Registre!B:B,"BT-")+SUMIFS(Registre!J:J,Registre!F:F,A50,Registre!B:B,"BI-")</f>
        <v/>
      </c>
      <c r="G50">
        <f>IF(A50&lt;&gt;"",D50+E50-F50,"")</f>
        <v/>
      </c>
      <c r="H50">
        <f>IF(Articles!J50&lt;&gt;"",Articles!J50,"")</f>
        <v/>
      </c>
      <c r="I50">
        <f>IF(Articles!K50&lt;&gt;"",Articles!K50,"")</f>
        <v/>
      </c>
      <c r="J50">
        <f>IF(AND(A50&lt;&gt;"",G50&lt;&gt;"",I50&lt;&gt;""),IF(G50&lt;=I50,"OUI","NON"),"")</f>
        <v/>
      </c>
    </row>
    <row r="51">
      <c r="A51">
        <f>IF(Articles!A51&lt;&gt;"",Articles!A51,"")</f>
        <v/>
      </c>
      <c r="B51">
        <f>IF(Articles!B51&lt;&gt;"",Articles!B51,"")</f>
        <v/>
      </c>
      <c r="C51">
        <f>IF(Articles!C51&lt;&gt;"",Articles!C51,"")</f>
        <v/>
      </c>
      <c r="D51">
        <f>IF(Articles!E51&lt;&gt;"",Articles!E51,"")</f>
        <v/>
      </c>
      <c r="E51">
        <f>SUMIFS(Registre!J:J,Registre!F:F,A51,Registre!B:B,"BE")+SUMIFS(Registre!J:J,Registre!F:F,A51,Registre!B:B,"BT+")+SUMIFS(Registre!J:J,Registre!F:F,A51,Registre!B:B,"BI+")</f>
        <v/>
      </c>
      <c r="F51">
        <f>SUMIFS(Registre!J:J,Registre!F:F,A51,Registre!B:B,"BS")+SUMIFS(Registre!J:J,Registre!F:F,A51,Registre!B:B,"BT-")+SUMIFS(Registre!J:J,Registre!F:F,A51,Registre!B:B,"BI-")</f>
        <v/>
      </c>
      <c r="G51">
        <f>IF(A51&lt;&gt;"",D51+E51-F51,"")</f>
        <v/>
      </c>
      <c r="H51">
        <f>IF(Articles!J51&lt;&gt;"",Articles!J51,"")</f>
        <v/>
      </c>
      <c r="I51">
        <f>IF(Articles!K51&lt;&gt;"",Articles!K51,"")</f>
        <v/>
      </c>
      <c r="J51">
        <f>IF(AND(A51&lt;&gt;"",G51&lt;&gt;"",I51&lt;&gt;""),IF(G51&lt;=I51,"OUI","NON"),"")</f>
        <v/>
      </c>
    </row>
    <row r="52">
      <c r="A52">
        <f>IF(Articles!A52&lt;&gt;"",Articles!A52,"")</f>
        <v/>
      </c>
      <c r="B52">
        <f>IF(Articles!B52&lt;&gt;"",Articles!B52,"")</f>
        <v/>
      </c>
      <c r="C52">
        <f>IF(Articles!C52&lt;&gt;"",Articles!C52,"")</f>
        <v/>
      </c>
      <c r="D52">
        <f>IF(Articles!E52&lt;&gt;"",Articles!E52,"")</f>
        <v/>
      </c>
      <c r="E52">
        <f>SUMIFS(Registre!J:J,Registre!F:F,A52,Registre!B:B,"BE")+SUMIFS(Registre!J:J,Registre!F:F,A52,Registre!B:B,"BT+")+SUMIFS(Registre!J:J,Registre!F:F,A52,Registre!B:B,"BI+")</f>
        <v/>
      </c>
      <c r="F52">
        <f>SUMIFS(Registre!J:J,Registre!F:F,A52,Registre!B:B,"BS")+SUMIFS(Registre!J:J,Registre!F:F,A52,Registre!B:B,"BT-")+SUMIFS(Registre!J:J,Registre!F:F,A52,Registre!B:B,"BI-")</f>
        <v/>
      </c>
      <c r="G52">
        <f>IF(A52&lt;&gt;"",D52+E52-F52,"")</f>
        <v/>
      </c>
      <c r="H52">
        <f>IF(Articles!J52&lt;&gt;"",Articles!J52,"")</f>
        <v/>
      </c>
      <c r="I52">
        <f>IF(Articles!K52&lt;&gt;"",Articles!K52,"")</f>
        <v/>
      </c>
      <c r="J52">
        <f>IF(AND(A52&lt;&gt;"",G52&lt;&gt;"",I52&lt;&gt;""),IF(G52&lt;=I52,"OUI","NON"),"")</f>
        <v/>
      </c>
    </row>
    <row r="53">
      <c r="A53">
        <f>IF(Articles!A53&lt;&gt;"",Articles!A53,"")</f>
        <v/>
      </c>
      <c r="B53">
        <f>IF(Articles!B53&lt;&gt;"",Articles!B53,"")</f>
        <v/>
      </c>
      <c r="C53">
        <f>IF(Articles!C53&lt;&gt;"",Articles!C53,"")</f>
        <v/>
      </c>
      <c r="D53">
        <f>IF(Articles!E53&lt;&gt;"",Articles!E53,"")</f>
        <v/>
      </c>
      <c r="E53">
        <f>SUMIFS(Registre!J:J,Registre!F:F,A53,Registre!B:B,"BE")+SUMIFS(Registre!J:J,Registre!F:F,A53,Registre!B:B,"BT+")+SUMIFS(Registre!J:J,Registre!F:F,A53,Registre!B:B,"BI+")</f>
        <v/>
      </c>
      <c r="F53">
        <f>SUMIFS(Registre!J:J,Registre!F:F,A53,Registre!B:B,"BS")+SUMIFS(Registre!J:J,Registre!F:F,A53,Registre!B:B,"BT-")+SUMIFS(Registre!J:J,Registre!F:F,A53,Registre!B:B,"BI-")</f>
        <v/>
      </c>
      <c r="G53">
        <f>IF(A53&lt;&gt;"",D53+E53-F53,"")</f>
        <v/>
      </c>
      <c r="H53">
        <f>IF(Articles!J53&lt;&gt;"",Articles!J53,"")</f>
        <v/>
      </c>
      <c r="I53">
        <f>IF(Articles!K53&lt;&gt;"",Articles!K53,"")</f>
        <v/>
      </c>
      <c r="J53">
        <f>IF(AND(A53&lt;&gt;"",G53&lt;&gt;"",I53&lt;&gt;""),IF(G53&lt;=I53,"OUI","NON"),"")</f>
        <v/>
      </c>
    </row>
    <row r="54">
      <c r="A54">
        <f>IF(Articles!A54&lt;&gt;"",Articles!A54,"")</f>
        <v/>
      </c>
      <c r="B54">
        <f>IF(Articles!B54&lt;&gt;"",Articles!B54,"")</f>
        <v/>
      </c>
      <c r="C54">
        <f>IF(Articles!C54&lt;&gt;"",Articles!C54,"")</f>
        <v/>
      </c>
      <c r="D54">
        <f>IF(Articles!E54&lt;&gt;"",Articles!E54,"")</f>
        <v/>
      </c>
      <c r="E54">
        <f>SUMIFS(Registre!J:J,Registre!F:F,A54,Registre!B:B,"BE")+SUMIFS(Registre!J:J,Registre!F:F,A54,Registre!B:B,"BT+")+SUMIFS(Registre!J:J,Registre!F:F,A54,Registre!B:B,"BI+")</f>
        <v/>
      </c>
      <c r="F54">
        <f>SUMIFS(Registre!J:J,Registre!F:F,A54,Registre!B:B,"BS")+SUMIFS(Registre!J:J,Registre!F:F,A54,Registre!B:B,"BT-")+SUMIFS(Registre!J:J,Registre!F:F,A54,Registre!B:B,"BI-")</f>
        <v/>
      </c>
      <c r="G54">
        <f>IF(A54&lt;&gt;"",D54+E54-F54,"")</f>
        <v/>
      </c>
      <c r="H54">
        <f>IF(Articles!J54&lt;&gt;"",Articles!J54,"")</f>
        <v/>
      </c>
      <c r="I54">
        <f>IF(Articles!K54&lt;&gt;"",Articles!K54,"")</f>
        <v/>
      </c>
      <c r="J54">
        <f>IF(AND(A54&lt;&gt;"",G54&lt;&gt;"",I54&lt;&gt;""),IF(G54&lt;=I54,"OUI","NON"),"")</f>
        <v/>
      </c>
    </row>
    <row r="55">
      <c r="A55">
        <f>IF(Articles!A55&lt;&gt;"",Articles!A55,"")</f>
        <v/>
      </c>
      <c r="B55">
        <f>IF(Articles!B55&lt;&gt;"",Articles!B55,"")</f>
        <v/>
      </c>
      <c r="C55">
        <f>IF(Articles!C55&lt;&gt;"",Articles!C55,"")</f>
        <v/>
      </c>
      <c r="D55">
        <f>IF(Articles!E55&lt;&gt;"",Articles!E55,"")</f>
        <v/>
      </c>
      <c r="E55">
        <f>SUMIFS(Registre!J:J,Registre!F:F,A55,Registre!B:B,"BE")+SUMIFS(Registre!J:J,Registre!F:F,A55,Registre!B:B,"BT+")+SUMIFS(Registre!J:J,Registre!F:F,A55,Registre!B:B,"BI+")</f>
        <v/>
      </c>
      <c r="F55">
        <f>SUMIFS(Registre!J:J,Registre!F:F,A55,Registre!B:B,"BS")+SUMIFS(Registre!J:J,Registre!F:F,A55,Registre!B:B,"BT-")+SUMIFS(Registre!J:J,Registre!F:F,A55,Registre!B:B,"BI-")</f>
        <v/>
      </c>
      <c r="G55">
        <f>IF(A55&lt;&gt;"",D55+E55-F55,"")</f>
        <v/>
      </c>
      <c r="H55">
        <f>IF(Articles!J55&lt;&gt;"",Articles!J55,"")</f>
        <v/>
      </c>
      <c r="I55">
        <f>IF(Articles!K55&lt;&gt;"",Articles!K55,"")</f>
        <v/>
      </c>
      <c r="J55">
        <f>IF(AND(A55&lt;&gt;"",G55&lt;&gt;"",I55&lt;&gt;""),IF(G55&lt;=I55,"OUI","NON"),"")</f>
        <v/>
      </c>
    </row>
    <row r="56">
      <c r="A56">
        <f>IF(Articles!A56&lt;&gt;"",Articles!A56,"")</f>
        <v/>
      </c>
      <c r="B56">
        <f>IF(Articles!B56&lt;&gt;"",Articles!B56,"")</f>
        <v/>
      </c>
      <c r="C56">
        <f>IF(Articles!C56&lt;&gt;"",Articles!C56,"")</f>
        <v/>
      </c>
      <c r="D56">
        <f>IF(Articles!E56&lt;&gt;"",Articles!E56,"")</f>
        <v/>
      </c>
      <c r="E56">
        <f>SUMIFS(Registre!J:J,Registre!F:F,A56,Registre!B:B,"BE")+SUMIFS(Registre!J:J,Registre!F:F,A56,Registre!B:B,"BT+")+SUMIFS(Registre!J:J,Registre!F:F,A56,Registre!B:B,"BI+")</f>
        <v/>
      </c>
      <c r="F56">
        <f>SUMIFS(Registre!J:J,Registre!F:F,A56,Registre!B:B,"BS")+SUMIFS(Registre!J:J,Registre!F:F,A56,Registre!B:B,"BT-")+SUMIFS(Registre!J:J,Registre!F:F,A56,Registre!B:B,"BI-")</f>
        <v/>
      </c>
      <c r="G56">
        <f>IF(A56&lt;&gt;"",D56+E56-F56,"")</f>
        <v/>
      </c>
      <c r="H56">
        <f>IF(Articles!J56&lt;&gt;"",Articles!J56,"")</f>
        <v/>
      </c>
      <c r="I56">
        <f>IF(Articles!K56&lt;&gt;"",Articles!K56,"")</f>
        <v/>
      </c>
      <c r="J56">
        <f>IF(AND(A56&lt;&gt;"",G56&lt;&gt;"",I56&lt;&gt;""),IF(G56&lt;=I56,"OUI","NON"),"")</f>
        <v/>
      </c>
    </row>
    <row r="57">
      <c r="A57">
        <f>IF(Articles!A57&lt;&gt;"",Articles!A57,"")</f>
        <v/>
      </c>
      <c r="B57">
        <f>IF(Articles!B57&lt;&gt;"",Articles!B57,"")</f>
        <v/>
      </c>
      <c r="C57">
        <f>IF(Articles!C57&lt;&gt;"",Articles!C57,"")</f>
        <v/>
      </c>
      <c r="D57">
        <f>IF(Articles!E57&lt;&gt;"",Articles!E57,"")</f>
        <v/>
      </c>
      <c r="E57">
        <f>SUMIFS(Registre!J:J,Registre!F:F,A57,Registre!B:B,"BE")+SUMIFS(Registre!J:J,Registre!F:F,A57,Registre!B:B,"BT+")+SUMIFS(Registre!J:J,Registre!F:F,A57,Registre!B:B,"BI+")</f>
        <v/>
      </c>
      <c r="F57">
        <f>SUMIFS(Registre!J:J,Registre!F:F,A57,Registre!B:B,"BS")+SUMIFS(Registre!J:J,Registre!F:F,A57,Registre!B:B,"BT-")+SUMIFS(Registre!J:J,Registre!F:F,A57,Registre!B:B,"BI-")</f>
        <v/>
      </c>
      <c r="G57">
        <f>IF(A57&lt;&gt;"",D57+E57-F57,"")</f>
        <v/>
      </c>
      <c r="H57">
        <f>IF(Articles!J57&lt;&gt;"",Articles!J57,"")</f>
        <v/>
      </c>
      <c r="I57">
        <f>IF(Articles!K57&lt;&gt;"",Articles!K57,"")</f>
        <v/>
      </c>
      <c r="J57">
        <f>IF(AND(A57&lt;&gt;"",G57&lt;&gt;"",I57&lt;&gt;""),IF(G57&lt;=I57,"OUI","NON"),"")</f>
        <v/>
      </c>
    </row>
    <row r="58">
      <c r="A58">
        <f>IF(Articles!A58&lt;&gt;"",Articles!A58,"")</f>
        <v/>
      </c>
      <c r="B58">
        <f>IF(Articles!B58&lt;&gt;"",Articles!B58,"")</f>
        <v/>
      </c>
      <c r="C58">
        <f>IF(Articles!C58&lt;&gt;"",Articles!C58,"")</f>
        <v/>
      </c>
      <c r="D58">
        <f>IF(Articles!E58&lt;&gt;"",Articles!E58,"")</f>
        <v/>
      </c>
      <c r="E58">
        <f>SUMIFS(Registre!J:J,Registre!F:F,A58,Registre!B:B,"BE")+SUMIFS(Registre!J:J,Registre!F:F,A58,Registre!B:B,"BT+")+SUMIFS(Registre!J:J,Registre!F:F,A58,Registre!B:B,"BI+")</f>
        <v/>
      </c>
      <c r="F58">
        <f>SUMIFS(Registre!J:J,Registre!F:F,A58,Registre!B:B,"BS")+SUMIFS(Registre!J:J,Registre!F:F,A58,Registre!B:B,"BT-")+SUMIFS(Registre!J:J,Registre!F:F,A58,Registre!B:B,"BI-")</f>
        <v/>
      </c>
      <c r="G58">
        <f>IF(A58&lt;&gt;"",D58+E58-F58,"")</f>
        <v/>
      </c>
      <c r="H58">
        <f>IF(Articles!J58&lt;&gt;"",Articles!J58,"")</f>
        <v/>
      </c>
      <c r="I58">
        <f>IF(Articles!K58&lt;&gt;"",Articles!K58,"")</f>
        <v/>
      </c>
      <c r="J58">
        <f>IF(AND(A58&lt;&gt;"",G58&lt;&gt;"",I58&lt;&gt;""),IF(G58&lt;=I58,"OUI","NON"),"")</f>
        <v/>
      </c>
    </row>
    <row r="59">
      <c r="A59">
        <f>IF(Articles!A59&lt;&gt;"",Articles!A59,"")</f>
        <v/>
      </c>
      <c r="B59">
        <f>IF(Articles!B59&lt;&gt;"",Articles!B59,"")</f>
        <v/>
      </c>
      <c r="C59">
        <f>IF(Articles!C59&lt;&gt;"",Articles!C59,"")</f>
        <v/>
      </c>
      <c r="D59">
        <f>IF(Articles!E59&lt;&gt;"",Articles!E59,"")</f>
        <v/>
      </c>
      <c r="E59">
        <f>SUMIFS(Registre!J:J,Registre!F:F,A59,Registre!B:B,"BE")+SUMIFS(Registre!J:J,Registre!F:F,A59,Registre!B:B,"BT+")+SUMIFS(Registre!J:J,Registre!F:F,A59,Registre!B:B,"BI+")</f>
        <v/>
      </c>
      <c r="F59">
        <f>SUMIFS(Registre!J:J,Registre!F:F,A59,Registre!B:B,"BS")+SUMIFS(Registre!J:J,Registre!F:F,A59,Registre!B:B,"BT-")+SUMIFS(Registre!J:J,Registre!F:F,A59,Registre!B:B,"BI-")</f>
        <v/>
      </c>
      <c r="G59">
        <f>IF(A59&lt;&gt;"",D59+E59-F59,"")</f>
        <v/>
      </c>
      <c r="H59">
        <f>IF(Articles!J59&lt;&gt;"",Articles!J59,"")</f>
        <v/>
      </c>
      <c r="I59">
        <f>IF(Articles!K59&lt;&gt;"",Articles!K59,"")</f>
        <v/>
      </c>
      <c r="J59">
        <f>IF(AND(A59&lt;&gt;"",G59&lt;&gt;"",I59&lt;&gt;""),IF(G59&lt;=I59,"OUI","NON"),"")</f>
        <v/>
      </c>
    </row>
    <row r="60">
      <c r="A60">
        <f>IF(Articles!A60&lt;&gt;"",Articles!A60,"")</f>
        <v/>
      </c>
      <c r="B60">
        <f>IF(Articles!B60&lt;&gt;"",Articles!B60,"")</f>
        <v/>
      </c>
      <c r="C60">
        <f>IF(Articles!C60&lt;&gt;"",Articles!C60,"")</f>
        <v/>
      </c>
      <c r="D60">
        <f>IF(Articles!E60&lt;&gt;"",Articles!E60,"")</f>
        <v/>
      </c>
      <c r="E60">
        <f>SUMIFS(Registre!J:J,Registre!F:F,A60,Registre!B:B,"BE")+SUMIFS(Registre!J:J,Registre!F:F,A60,Registre!B:B,"BT+")+SUMIFS(Registre!J:J,Registre!F:F,A60,Registre!B:B,"BI+")</f>
        <v/>
      </c>
      <c r="F60">
        <f>SUMIFS(Registre!J:J,Registre!F:F,A60,Registre!B:B,"BS")+SUMIFS(Registre!J:J,Registre!F:F,A60,Registre!B:B,"BT-")+SUMIFS(Registre!J:J,Registre!F:F,A60,Registre!B:B,"BI-")</f>
        <v/>
      </c>
      <c r="G60">
        <f>IF(A60&lt;&gt;"",D60+E60-F60,"")</f>
        <v/>
      </c>
      <c r="H60">
        <f>IF(Articles!J60&lt;&gt;"",Articles!J60,"")</f>
        <v/>
      </c>
      <c r="I60">
        <f>IF(Articles!K60&lt;&gt;"",Articles!K60,"")</f>
        <v/>
      </c>
      <c r="J60">
        <f>IF(AND(A60&lt;&gt;"",G60&lt;&gt;"",I60&lt;&gt;""),IF(G60&lt;=I60,"OUI","NON"),"")</f>
        <v/>
      </c>
    </row>
    <row r="61">
      <c r="A61">
        <f>IF(Articles!A61&lt;&gt;"",Articles!A61,"")</f>
        <v/>
      </c>
      <c r="B61">
        <f>IF(Articles!B61&lt;&gt;"",Articles!B61,"")</f>
        <v/>
      </c>
      <c r="C61">
        <f>IF(Articles!C61&lt;&gt;"",Articles!C61,"")</f>
        <v/>
      </c>
      <c r="D61">
        <f>IF(Articles!E61&lt;&gt;"",Articles!E61,"")</f>
        <v/>
      </c>
      <c r="E61">
        <f>SUMIFS(Registre!J:J,Registre!F:F,A61,Registre!B:B,"BE")+SUMIFS(Registre!J:J,Registre!F:F,A61,Registre!B:B,"BT+")+SUMIFS(Registre!J:J,Registre!F:F,A61,Registre!B:B,"BI+")</f>
        <v/>
      </c>
      <c r="F61">
        <f>SUMIFS(Registre!J:J,Registre!F:F,A61,Registre!B:B,"BS")+SUMIFS(Registre!J:J,Registre!F:F,A61,Registre!B:B,"BT-")+SUMIFS(Registre!J:J,Registre!F:F,A61,Registre!B:B,"BI-")</f>
        <v/>
      </c>
      <c r="G61">
        <f>IF(A61&lt;&gt;"",D61+E61-F61,"")</f>
        <v/>
      </c>
      <c r="H61">
        <f>IF(Articles!J61&lt;&gt;"",Articles!J61,"")</f>
        <v/>
      </c>
      <c r="I61">
        <f>IF(Articles!K61&lt;&gt;"",Articles!K61,"")</f>
        <v/>
      </c>
      <c r="J61">
        <f>IF(AND(A61&lt;&gt;"",G61&lt;&gt;"",I61&lt;&gt;""),IF(G61&lt;=I61,"OUI","NON"),"")</f>
        <v/>
      </c>
    </row>
    <row r="62">
      <c r="A62">
        <f>IF(Articles!A62&lt;&gt;"",Articles!A62,"")</f>
        <v/>
      </c>
      <c r="B62">
        <f>IF(Articles!B62&lt;&gt;"",Articles!B62,"")</f>
        <v/>
      </c>
      <c r="C62">
        <f>IF(Articles!C62&lt;&gt;"",Articles!C62,"")</f>
        <v/>
      </c>
      <c r="D62">
        <f>IF(Articles!E62&lt;&gt;"",Articles!E62,"")</f>
        <v/>
      </c>
      <c r="E62">
        <f>SUMIFS(Registre!J:J,Registre!F:F,A62,Registre!B:B,"BE")+SUMIFS(Registre!J:J,Registre!F:F,A62,Registre!B:B,"BT+")+SUMIFS(Registre!J:J,Registre!F:F,A62,Registre!B:B,"BI+")</f>
        <v/>
      </c>
      <c r="F62">
        <f>SUMIFS(Registre!J:J,Registre!F:F,A62,Registre!B:B,"BS")+SUMIFS(Registre!J:J,Registre!F:F,A62,Registre!B:B,"BT-")+SUMIFS(Registre!J:J,Registre!F:F,A62,Registre!B:B,"BI-")</f>
        <v/>
      </c>
      <c r="G62">
        <f>IF(A62&lt;&gt;"",D62+E62-F62,"")</f>
        <v/>
      </c>
      <c r="H62">
        <f>IF(Articles!J62&lt;&gt;"",Articles!J62,"")</f>
        <v/>
      </c>
      <c r="I62">
        <f>IF(Articles!K62&lt;&gt;"",Articles!K62,"")</f>
        <v/>
      </c>
      <c r="J62">
        <f>IF(AND(A62&lt;&gt;"",G62&lt;&gt;"",I62&lt;&gt;""),IF(G62&lt;=I62,"OUI","NON"),"")</f>
        <v/>
      </c>
    </row>
    <row r="63">
      <c r="A63">
        <f>IF(Articles!A63&lt;&gt;"",Articles!A63,"")</f>
        <v/>
      </c>
      <c r="B63">
        <f>IF(Articles!B63&lt;&gt;"",Articles!B63,"")</f>
        <v/>
      </c>
      <c r="C63">
        <f>IF(Articles!C63&lt;&gt;"",Articles!C63,"")</f>
        <v/>
      </c>
      <c r="D63">
        <f>IF(Articles!E63&lt;&gt;"",Articles!E63,"")</f>
        <v/>
      </c>
      <c r="E63">
        <f>SUMIFS(Registre!J:J,Registre!F:F,A63,Registre!B:B,"BE")+SUMIFS(Registre!J:J,Registre!F:F,A63,Registre!B:B,"BT+")+SUMIFS(Registre!J:J,Registre!F:F,A63,Registre!B:B,"BI+")</f>
        <v/>
      </c>
      <c r="F63">
        <f>SUMIFS(Registre!J:J,Registre!F:F,A63,Registre!B:B,"BS")+SUMIFS(Registre!J:J,Registre!F:F,A63,Registre!B:B,"BT-")+SUMIFS(Registre!J:J,Registre!F:F,A63,Registre!B:B,"BI-")</f>
        <v/>
      </c>
      <c r="G63">
        <f>IF(A63&lt;&gt;"",D63+E63-F63,"")</f>
        <v/>
      </c>
      <c r="H63">
        <f>IF(Articles!J63&lt;&gt;"",Articles!J63,"")</f>
        <v/>
      </c>
      <c r="I63">
        <f>IF(Articles!K63&lt;&gt;"",Articles!K63,"")</f>
        <v/>
      </c>
      <c r="J63">
        <f>IF(AND(A63&lt;&gt;"",G63&lt;&gt;"",I63&lt;&gt;""),IF(G63&lt;=I63,"OUI","NON"),"")</f>
        <v/>
      </c>
    </row>
    <row r="64">
      <c r="A64">
        <f>IF(Articles!A64&lt;&gt;"",Articles!A64,"")</f>
        <v/>
      </c>
      <c r="B64">
        <f>IF(Articles!B64&lt;&gt;"",Articles!B64,"")</f>
        <v/>
      </c>
      <c r="C64">
        <f>IF(Articles!C64&lt;&gt;"",Articles!C64,"")</f>
        <v/>
      </c>
      <c r="D64">
        <f>IF(Articles!E64&lt;&gt;"",Articles!E64,"")</f>
        <v/>
      </c>
      <c r="E64">
        <f>SUMIFS(Registre!J:J,Registre!F:F,A64,Registre!B:B,"BE")+SUMIFS(Registre!J:J,Registre!F:F,A64,Registre!B:B,"BT+")+SUMIFS(Registre!J:J,Registre!F:F,A64,Registre!B:B,"BI+")</f>
        <v/>
      </c>
      <c r="F64">
        <f>SUMIFS(Registre!J:J,Registre!F:F,A64,Registre!B:B,"BS")+SUMIFS(Registre!J:J,Registre!F:F,A64,Registre!B:B,"BT-")+SUMIFS(Registre!J:J,Registre!F:F,A64,Registre!B:B,"BI-")</f>
        <v/>
      </c>
      <c r="G64">
        <f>IF(A64&lt;&gt;"",D64+E64-F64,"")</f>
        <v/>
      </c>
      <c r="H64">
        <f>IF(Articles!J64&lt;&gt;"",Articles!J64,"")</f>
        <v/>
      </c>
      <c r="I64">
        <f>IF(Articles!K64&lt;&gt;"",Articles!K64,"")</f>
        <v/>
      </c>
      <c r="J64">
        <f>IF(AND(A64&lt;&gt;"",G64&lt;&gt;"",I64&lt;&gt;""),IF(G64&lt;=I64,"OUI","NON"),"")</f>
        <v/>
      </c>
    </row>
    <row r="65">
      <c r="A65">
        <f>IF(Articles!A65&lt;&gt;"",Articles!A65,"")</f>
        <v/>
      </c>
      <c r="B65">
        <f>IF(Articles!B65&lt;&gt;"",Articles!B65,"")</f>
        <v/>
      </c>
      <c r="C65">
        <f>IF(Articles!C65&lt;&gt;"",Articles!C65,"")</f>
        <v/>
      </c>
      <c r="D65">
        <f>IF(Articles!E65&lt;&gt;"",Articles!E65,"")</f>
        <v/>
      </c>
      <c r="E65">
        <f>SUMIFS(Registre!J:J,Registre!F:F,A65,Registre!B:B,"BE")+SUMIFS(Registre!J:J,Registre!F:F,A65,Registre!B:B,"BT+")+SUMIFS(Registre!J:J,Registre!F:F,A65,Registre!B:B,"BI+")</f>
        <v/>
      </c>
      <c r="F65">
        <f>SUMIFS(Registre!J:J,Registre!F:F,A65,Registre!B:B,"BS")+SUMIFS(Registre!J:J,Registre!F:F,A65,Registre!B:B,"BT-")+SUMIFS(Registre!J:J,Registre!F:F,A65,Registre!B:B,"BI-")</f>
        <v/>
      </c>
      <c r="G65">
        <f>IF(A65&lt;&gt;"",D65+E65-F65,"")</f>
        <v/>
      </c>
      <c r="H65">
        <f>IF(Articles!J65&lt;&gt;"",Articles!J65,"")</f>
        <v/>
      </c>
      <c r="I65">
        <f>IF(Articles!K65&lt;&gt;"",Articles!K65,"")</f>
        <v/>
      </c>
      <c r="J65">
        <f>IF(AND(A65&lt;&gt;"",G65&lt;&gt;"",I65&lt;&gt;""),IF(G65&lt;=I65,"OUI","NON"),"")</f>
        <v/>
      </c>
    </row>
    <row r="66">
      <c r="A66">
        <f>IF(Articles!A66&lt;&gt;"",Articles!A66,"")</f>
        <v/>
      </c>
      <c r="B66">
        <f>IF(Articles!B66&lt;&gt;"",Articles!B66,"")</f>
        <v/>
      </c>
      <c r="C66">
        <f>IF(Articles!C66&lt;&gt;"",Articles!C66,"")</f>
        <v/>
      </c>
      <c r="D66">
        <f>IF(Articles!E66&lt;&gt;"",Articles!E66,"")</f>
        <v/>
      </c>
      <c r="E66">
        <f>SUMIFS(Registre!J:J,Registre!F:F,A66,Registre!B:B,"BE")+SUMIFS(Registre!J:J,Registre!F:F,A66,Registre!B:B,"BT+")+SUMIFS(Registre!J:J,Registre!F:F,A66,Registre!B:B,"BI+")</f>
        <v/>
      </c>
      <c r="F66">
        <f>SUMIFS(Registre!J:J,Registre!F:F,A66,Registre!B:B,"BS")+SUMIFS(Registre!J:J,Registre!F:F,A66,Registre!B:B,"BT-")+SUMIFS(Registre!J:J,Registre!F:F,A66,Registre!B:B,"BI-")</f>
        <v/>
      </c>
      <c r="G66">
        <f>IF(A66&lt;&gt;"",D66+E66-F66,"")</f>
        <v/>
      </c>
      <c r="H66">
        <f>IF(Articles!J66&lt;&gt;"",Articles!J66,"")</f>
        <v/>
      </c>
      <c r="I66">
        <f>IF(Articles!K66&lt;&gt;"",Articles!K66,"")</f>
        <v/>
      </c>
      <c r="J66">
        <f>IF(AND(A66&lt;&gt;"",G66&lt;&gt;"",I66&lt;&gt;""),IF(G66&lt;=I66,"OUI","NON"),"")</f>
        <v/>
      </c>
    </row>
    <row r="67">
      <c r="A67">
        <f>IF(Articles!A67&lt;&gt;"",Articles!A67,"")</f>
        <v/>
      </c>
      <c r="B67">
        <f>IF(Articles!B67&lt;&gt;"",Articles!B67,"")</f>
        <v/>
      </c>
      <c r="C67">
        <f>IF(Articles!C67&lt;&gt;"",Articles!C67,"")</f>
        <v/>
      </c>
      <c r="D67">
        <f>IF(Articles!E67&lt;&gt;"",Articles!E67,"")</f>
        <v/>
      </c>
      <c r="E67">
        <f>SUMIFS(Registre!J:J,Registre!F:F,A67,Registre!B:B,"BE")+SUMIFS(Registre!J:J,Registre!F:F,A67,Registre!B:B,"BT+")+SUMIFS(Registre!J:J,Registre!F:F,A67,Registre!B:B,"BI+")</f>
        <v/>
      </c>
      <c r="F67">
        <f>SUMIFS(Registre!J:J,Registre!F:F,A67,Registre!B:B,"BS")+SUMIFS(Registre!J:J,Registre!F:F,A67,Registre!B:B,"BT-")+SUMIFS(Registre!J:J,Registre!F:F,A67,Registre!B:B,"BI-")</f>
        <v/>
      </c>
      <c r="G67">
        <f>IF(A67&lt;&gt;"",D67+E67-F67,"")</f>
        <v/>
      </c>
      <c r="H67">
        <f>IF(Articles!J67&lt;&gt;"",Articles!J67,"")</f>
        <v/>
      </c>
      <c r="I67">
        <f>IF(Articles!K67&lt;&gt;"",Articles!K67,"")</f>
        <v/>
      </c>
      <c r="J67">
        <f>IF(AND(A67&lt;&gt;"",G67&lt;&gt;"",I67&lt;&gt;""),IF(G67&lt;=I67,"OUI","NON"),"")</f>
        <v/>
      </c>
    </row>
    <row r="68">
      <c r="A68">
        <f>IF(Articles!A68&lt;&gt;"",Articles!A68,"")</f>
        <v/>
      </c>
      <c r="B68">
        <f>IF(Articles!B68&lt;&gt;"",Articles!B68,"")</f>
        <v/>
      </c>
      <c r="C68">
        <f>IF(Articles!C68&lt;&gt;"",Articles!C68,"")</f>
        <v/>
      </c>
      <c r="D68">
        <f>IF(Articles!E68&lt;&gt;"",Articles!E68,"")</f>
        <v/>
      </c>
      <c r="E68">
        <f>SUMIFS(Registre!J:J,Registre!F:F,A68,Registre!B:B,"BE")+SUMIFS(Registre!J:J,Registre!F:F,A68,Registre!B:B,"BT+")+SUMIFS(Registre!J:J,Registre!F:F,A68,Registre!B:B,"BI+")</f>
        <v/>
      </c>
      <c r="F68">
        <f>SUMIFS(Registre!J:J,Registre!F:F,A68,Registre!B:B,"BS")+SUMIFS(Registre!J:J,Registre!F:F,A68,Registre!B:B,"BT-")+SUMIFS(Registre!J:J,Registre!F:F,A68,Registre!B:B,"BI-")</f>
        <v/>
      </c>
      <c r="G68">
        <f>IF(A68&lt;&gt;"",D68+E68-F68,"")</f>
        <v/>
      </c>
      <c r="H68">
        <f>IF(Articles!J68&lt;&gt;"",Articles!J68,"")</f>
        <v/>
      </c>
      <c r="I68">
        <f>IF(Articles!K68&lt;&gt;"",Articles!K68,"")</f>
        <v/>
      </c>
      <c r="J68">
        <f>IF(AND(A68&lt;&gt;"",G68&lt;&gt;"",I68&lt;&gt;""),IF(G68&lt;=I68,"OUI","NON"),"")</f>
        <v/>
      </c>
    </row>
    <row r="69">
      <c r="A69">
        <f>IF(Articles!A69&lt;&gt;"",Articles!A69,"")</f>
        <v/>
      </c>
      <c r="B69">
        <f>IF(Articles!B69&lt;&gt;"",Articles!B69,"")</f>
        <v/>
      </c>
      <c r="C69">
        <f>IF(Articles!C69&lt;&gt;"",Articles!C69,"")</f>
        <v/>
      </c>
      <c r="D69">
        <f>IF(Articles!E69&lt;&gt;"",Articles!E69,"")</f>
        <v/>
      </c>
      <c r="E69">
        <f>SUMIFS(Registre!J:J,Registre!F:F,A69,Registre!B:B,"BE")+SUMIFS(Registre!J:J,Registre!F:F,A69,Registre!B:B,"BT+")+SUMIFS(Registre!J:J,Registre!F:F,A69,Registre!B:B,"BI+")</f>
        <v/>
      </c>
      <c r="F69">
        <f>SUMIFS(Registre!J:J,Registre!F:F,A69,Registre!B:B,"BS")+SUMIFS(Registre!J:J,Registre!F:F,A69,Registre!B:B,"BT-")+SUMIFS(Registre!J:J,Registre!F:F,A69,Registre!B:B,"BI-")</f>
        <v/>
      </c>
      <c r="G69">
        <f>IF(A69&lt;&gt;"",D69+E69-F69,"")</f>
        <v/>
      </c>
      <c r="H69">
        <f>IF(Articles!J69&lt;&gt;"",Articles!J69,"")</f>
        <v/>
      </c>
      <c r="I69">
        <f>IF(Articles!K69&lt;&gt;"",Articles!K69,"")</f>
        <v/>
      </c>
      <c r="J69">
        <f>IF(AND(A69&lt;&gt;"",G69&lt;&gt;"",I69&lt;&gt;""),IF(G69&lt;=I69,"OUI","NON"),"")</f>
        <v/>
      </c>
    </row>
    <row r="70">
      <c r="A70">
        <f>IF(Articles!A70&lt;&gt;"",Articles!A70,"")</f>
        <v/>
      </c>
      <c r="B70">
        <f>IF(Articles!B70&lt;&gt;"",Articles!B70,"")</f>
        <v/>
      </c>
      <c r="C70">
        <f>IF(Articles!C70&lt;&gt;"",Articles!C70,"")</f>
        <v/>
      </c>
      <c r="D70">
        <f>IF(Articles!E70&lt;&gt;"",Articles!E70,"")</f>
        <v/>
      </c>
      <c r="E70">
        <f>SUMIFS(Registre!J:J,Registre!F:F,A70,Registre!B:B,"BE")+SUMIFS(Registre!J:J,Registre!F:F,A70,Registre!B:B,"BT+")+SUMIFS(Registre!J:J,Registre!F:F,A70,Registre!B:B,"BI+")</f>
        <v/>
      </c>
      <c r="F70">
        <f>SUMIFS(Registre!J:J,Registre!F:F,A70,Registre!B:B,"BS")+SUMIFS(Registre!J:J,Registre!F:F,A70,Registre!B:B,"BT-")+SUMIFS(Registre!J:J,Registre!F:F,A70,Registre!B:B,"BI-")</f>
        <v/>
      </c>
      <c r="G70">
        <f>IF(A70&lt;&gt;"",D70+E70-F70,"")</f>
        <v/>
      </c>
      <c r="H70">
        <f>IF(Articles!J70&lt;&gt;"",Articles!J70,"")</f>
        <v/>
      </c>
      <c r="I70">
        <f>IF(Articles!K70&lt;&gt;"",Articles!K70,"")</f>
        <v/>
      </c>
      <c r="J70">
        <f>IF(AND(A70&lt;&gt;"",G70&lt;&gt;"",I70&lt;&gt;""),IF(G70&lt;=I70,"OUI","NON"),"")</f>
        <v/>
      </c>
    </row>
    <row r="71">
      <c r="A71">
        <f>IF(Articles!A71&lt;&gt;"",Articles!A71,"")</f>
        <v/>
      </c>
      <c r="B71">
        <f>IF(Articles!B71&lt;&gt;"",Articles!B71,"")</f>
        <v/>
      </c>
      <c r="C71">
        <f>IF(Articles!C71&lt;&gt;"",Articles!C71,"")</f>
        <v/>
      </c>
      <c r="D71">
        <f>IF(Articles!E71&lt;&gt;"",Articles!E71,"")</f>
        <v/>
      </c>
      <c r="E71">
        <f>SUMIFS(Registre!J:J,Registre!F:F,A71,Registre!B:B,"BE")+SUMIFS(Registre!J:J,Registre!F:F,A71,Registre!B:B,"BT+")+SUMIFS(Registre!J:J,Registre!F:F,A71,Registre!B:B,"BI+")</f>
        <v/>
      </c>
      <c r="F71">
        <f>SUMIFS(Registre!J:J,Registre!F:F,A71,Registre!B:B,"BS")+SUMIFS(Registre!J:J,Registre!F:F,A71,Registre!B:B,"BT-")+SUMIFS(Registre!J:J,Registre!F:F,A71,Registre!B:B,"BI-")</f>
        <v/>
      </c>
      <c r="G71">
        <f>IF(A71&lt;&gt;"",D71+E71-F71,"")</f>
        <v/>
      </c>
      <c r="H71">
        <f>IF(Articles!J71&lt;&gt;"",Articles!J71,"")</f>
        <v/>
      </c>
      <c r="I71">
        <f>IF(Articles!K71&lt;&gt;"",Articles!K71,"")</f>
        <v/>
      </c>
      <c r="J71">
        <f>IF(AND(A71&lt;&gt;"",G71&lt;&gt;"",I71&lt;&gt;""),IF(G71&lt;=I71,"OUI","NON"),"")</f>
        <v/>
      </c>
    </row>
    <row r="72">
      <c r="A72">
        <f>IF(Articles!A72&lt;&gt;"",Articles!A72,"")</f>
        <v/>
      </c>
      <c r="B72">
        <f>IF(Articles!B72&lt;&gt;"",Articles!B72,"")</f>
        <v/>
      </c>
      <c r="C72">
        <f>IF(Articles!C72&lt;&gt;"",Articles!C72,"")</f>
        <v/>
      </c>
      <c r="D72">
        <f>IF(Articles!E72&lt;&gt;"",Articles!E72,"")</f>
        <v/>
      </c>
      <c r="E72">
        <f>SUMIFS(Registre!J:J,Registre!F:F,A72,Registre!B:B,"BE")+SUMIFS(Registre!J:J,Registre!F:F,A72,Registre!B:B,"BT+")+SUMIFS(Registre!J:J,Registre!F:F,A72,Registre!B:B,"BI+")</f>
        <v/>
      </c>
      <c r="F72">
        <f>SUMIFS(Registre!J:J,Registre!F:F,A72,Registre!B:B,"BS")+SUMIFS(Registre!J:J,Registre!F:F,A72,Registre!B:B,"BT-")+SUMIFS(Registre!J:J,Registre!F:F,A72,Registre!B:B,"BI-")</f>
        <v/>
      </c>
      <c r="G72">
        <f>IF(A72&lt;&gt;"",D72+E72-F72,"")</f>
        <v/>
      </c>
      <c r="H72">
        <f>IF(Articles!J72&lt;&gt;"",Articles!J72,"")</f>
        <v/>
      </c>
      <c r="I72">
        <f>IF(Articles!K72&lt;&gt;"",Articles!K72,"")</f>
        <v/>
      </c>
      <c r="J72">
        <f>IF(AND(A72&lt;&gt;"",G72&lt;&gt;"",I72&lt;&gt;""),IF(G72&lt;=I72,"OUI","NON"),"")</f>
        <v/>
      </c>
    </row>
    <row r="73">
      <c r="A73">
        <f>IF(Articles!A73&lt;&gt;"",Articles!A73,"")</f>
        <v/>
      </c>
      <c r="B73">
        <f>IF(Articles!B73&lt;&gt;"",Articles!B73,"")</f>
        <v/>
      </c>
      <c r="C73">
        <f>IF(Articles!C73&lt;&gt;"",Articles!C73,"")</f>
        <v/>
      </c>
      <c r="D73">
        <f>IF(Articles!E73&lt;&gt;"",Articles!E73,"")</f>
        <v/>
      </c>
      <c r="E73">
        <f>SUMIFS(Registre!J:J,Registre!F:F,A73,Registre!B:B,"BE")+SUMIFS(Registre!J:J,Registre!F:F,A73,Registre!B:B,"BT+")+SUMIFS(Registre!J:J,Registre!F:F,A73,Registre!B:B,"BI+")</f>
        <v/>
      </c>
      <c r="F73">
        <f>SUMIFS(Registre!J:J,Registre!F:F,A73,Registre!B:B,"BS")+SUMIFS(Registre!J:J,Registre!F:F,A73,Registre!B:B,"BT-")+SUMIFS(Registre!J:J,Registre!F:F,A73,Registre!B:B,"BI-")</f>
        <v/>
      </c>
      <c r="G73">
        <f>IF(A73&lt;&gt;"",D73+E73-F73,"")</f>
        <v/>
      </c>
      <c r="H73">
        <f>IF(Articles!J73&lt;&gt;"",Articles!J73,"")</f>
        <v/>
      </c>
      <c r="I73">
        <f>IF(Articles!K73&lt;&gt;"",Articles!K73,"")</f>
        <v/>
      </c>
      <c r="J73">
        <f>IF(AND(A73&lt;&gt;"",G73&lt;&gt;"",I73&lt;&gt;""),IF(G73&lt;=I73,"OUI","NON"),"")</f>
        <v/>
      </c>
    </row>
    <row r="74">
      <c r="A74">
        <f>IF(Articles!A74&lt;&gt;"",Articles!A74,"")</f>
        <v/>
      </c>
      <c r="B74">
        <f>IF(Articles!B74&lt;&gt;"",Articles!B74,"")</f>
        <v/>
      </c>
      <c r="C74">
        <f>IF(Articles!C74&lt;&gt;"",Articles!C74,"")</f>
        <v/>
      </c>
      <c r="D74">
        <f>IF(Articles!E74&lt;&gt;"",Articles!E74,"")</f>
        <v/>
      </c>
      <c r="E74">
        <f>SUMIFS(Registre!J:J,Registre!F:F,A74,Registre!B:B,"BE")+SUMIFS(Registre!J:J,Registre!F:F,A74,Registre!B:B,"BT+")+SUMIFS(Registre!J:J,Registre!F:F,A74,Registre!B:B,"BI+")</f>
        <v/>
      </c>
      <c r="F74">
        <f>SUMIFS(Registre!J:J,Registre!F:F,A74,Registre!B:B,"BS")+SUMIFS(Registre!J:J,Registre!F:F,A74,Registre!B:B,"BT-")+SUMIFS(Registre!J:J,Registre!F:F,A74,Registre!B:B,"BI-")</f>
        <v/>
      </c>
      <c r="G74">
        <f>IF(A74&lt;&gt;"",D74+E74-F74,"")</f>
        <v/>
      </c>
      <c r="H74">
        <f>IF(Articles!J74&lt;&gt;"",Articles!J74,"")</f>
        <v/>
      </c>
      <c r="I74">
        <f>IF(Articles!K74&lt;&gt;"",Articles!K74,"")</f>
        <v/>
      </c>
      <c r="J74">
        <f>IF(AND(A74&lt;&gt;"",G74&lt;&gt;"",I74&lt;&gt;""),IF(G74&lt;=I74,"OUI","NON"),"")</f>
        <v/>
      </c>
    </row>
    <row r="75">
      <c r="A75">
        <f>IF(Articles!A75&lt;&gt;"",Articles!A75,"")</f>
        <v/>
      </c>
      <c r="B75">
        <f>IF(Articles!B75&lt;&gt;"",Articles!B75,"")</f>
        <v/>
      </c>
      <c r="C75">
        <f>IF(Articles!C75&lt;&gt;"",Articles!C75,"")</f>
        <v/>
      </c>
      <c r="D75">
        <f>IF(Articles!E75&lt;&gt;"",Articles!E75,"")</f>
        <v/>
      </c>
      <c r="E75">
        <f>SUMIFS(Registre!J:J,Registre!F:F,A75,Registre!B:B,"BE")+SUMIFS(Registre!J:J,Registre!F:F,A75,Registre!B:B,"BT+")+SUMIFS(Registre!J:J,Registre!F:F,A75,Registre!B:B,"BI+")</f>
        <v/>
      </c>
      <c r="F75">
        <f>SUMIFS(Registre!J:J,Registre!F:F,A75,Registre!B:B,"BS")+SUMIFS(Registre!J:J,Registre!F:F,A75,Registre!B:B,"BT-")+SUMIFS(Registre!J:J,Registre!F:F,A75,Registre!B:B,"BI-")</f>
        <v/>
      </c>
      <c r="G75">
        <f>IF(A75&lt;&gt;"",D75+E75-F75,"")</f>
        <v/>
      </c>
      <c r="H75">
        <f>IF(Articles!J75&lt;&gt;"",Articles!J75,"")</f>
        <v/>
      </c>
      <c r="I75">
        <f>IF(Articles!K75&lt;&gt;"",Articles!K75,"")</f>
        <v/>
      </c>
      <c r="J75">
        <f>IF(AND(A75&lt;&gt;"",G75&lt;&gt;"",I75&lt;&gt;""),IF(G75&lt;=I75,"OUI","NON"),"")</f>
        <v/>
      </c>
    </row>
    <row r="76">
      <c r="A76">
        <f>IF(Articles!A76&lt;&gt;"",Articles!A76,"")</f>
        <v/>
      </c>
      <c r="B76">
        <f>IF(Articles!B76&lt;&gt;"",Articles!B76,"")</f>
        <v/>
      </c>
      <c r="C76">
        <f>IF(Articles!C76&lt;&gt;"",Articles!C76,"")</f>
        <v/>
      </c>
      <c r="D76">
        <f>IF(Articles!E76&lt;&gt;"",Articles!E76,"")</f>
        <v/>
      </c>
      <c r="E76">
        <f>SUMIFS(Registre!J:J,Registre!F:F,A76,Registre!B:B,"BE")+SUMIFS(Registre!J:J,Registre!F:F,A76,Registre!B:B,"BT+")+SUMIFS(Registre!J:J,Registre!F:F,A76,Registre!B:B,"BI+")</f>
        <v/>
      </c>
      <c r="F76">
        <f>SUMIFS(Registre!J:J,Registre!F:F,A76,Registre!B:B,"BS")+SUMIFS(Registre!J:J,Registre!F:F,A76,Registre!B:B,"BT-")+SUMIFS(Registre!J:J,Registre!F:F,A76,Registre!B:B,"BI-")</f>
        <v/>
      </c>
      <c r="G76">
        <f>IF(A76&lt;&gt;"",D76+E76-F76,"")</f>
        <v/>
      </c>
      <c r="H76">
        <f>IF(Articles!J76&lt;&gt;"",Articles!J76,"")</f>
        <v/>
      </c>
      <c r="I76">
        <f>IF(Articles!K76&lt;&gt;"",Articles!K76,"")</f>
        <v/>
      </c>
      <c r="J76">
        <f>IF(AND(A76&lt;&gt;"",G76&lt;&gt;"",I76&lt;&gt;""),IF(G76&lt;=I76,"OUI","NON"),"")</f>
        <v/>
      </c>
    </row>
    <row r="77">
      <c r="A77">
        <f>IF(Articles!A77&lt;&gt;"",Articles!A77,"")</f>
        <v/>
      </c>
      <c r="B77">
        <f>IF(Articles!B77&lt;&gt;"",Articles!B77,"")</f>
        <v/>
      </c>
      <c r="C77">
        <f>IF(Articles!C77&lt;&gt;"",Articles!C77,"")</f>
        <v/>
      </c>
      <c r="D77">
        <f>IF(Articles!E77&lt;&gt;"",Articles!E77,"")</f>
        <v/>
      </c>
      <c r="E77">
        <f>SUMIFS(Registre!J:J,Registre!F:F,A77,Registre!B:B,"BE")+SUMIFS(Registre!J:J,Registre!F:F,A77,Registre!B:B,"BT+")+SUMIFS(Registre!J:J,Registre!F:F,A77,Registre!B:B,"BI+")</f>
        <v/>
      </c>
      <c r="F77">
        <f>SUMIFS(Registre!J:J,Registre!F:F,A77,Registre!B:B,"BS")+SUMIFS(Registre!J:J,Registre!F:F,A77,Registre!B:B,"BT-")+SUMIFS(Registre!J:J,Registre!F:F,A77,Registre!B:B,"BI-")</f>
        <v/>
      </c>
      <c r="G77">
        <f>IF(A77&lt;&gt;"",D77+E77-F77,"")</f>
        <v/>
      </c>
      <c r="H77">
        <f>IF(Articles!J77&lt;&gt;"",Articles!J77,"")</f>
        <v/>
      </c>
      <c r="I77">
        <f>IF(Articles!K77&lt;&gt;"",Articles!K77,"")</f>
        <v/>
      </c>
      <c r="J77">
        <f>IF(AND(A77&lt;&gt;"",G77&lt;&gt;"",I77&lt;&gt;""),IF(G77&lt;=I77,"OUI","NON"),"")</f>
        <v/>
      </c>
    </row>
    <row r="78">
      <c r="A78">
        <f>IF(Articles!A78&lt;&gt;"",Articles!A78,"")</f>
        <v/>
      </c>
      <c r="B78">
        <f>IF(Articles!B78&lt;&gt;"",Articles!B78,"")</f>
        <v/>
      </c>
      <c r="C78">
        <f>IF(Articles!C78&lt;&gt;"",Articles!C78,"")</f>
        <v/>
      </c>
      <c r="D78">
        <f>IF(Articles!E78&lt;&gt;"",Articles!E78,"")</f>
        <v/>
      </c>
      <c r="E78">
        <f>SUMIFS(Registre!J:J,Registre!F:F,A78,Registre!B:B,"BE")+SUMIFS(Registre!J:J,Registre!F:F,A78,Registre!B:B,"BT+")+SUMIFS(Registre!J:J,Registre!F:F,A78,Registre!B:B,"BI+")</f>
        <v/>
      </c>
      <c r="F78">
        <f>SUMIFS(Registre!J:J,Registre!F:F,A78,Registre!B:B,"BS")+SUMIFS(Registre!J:J,Registre!F:F,A78,Registre!B:B,"BT-")+SUMIFS(Registre!J:J,Registre!F:F,A78,Registre!B:B,"BI-")</f>
        <v/>
      </c>
      <c r="G78">
        <f>IF(A78&lt;&gt;"",D78+E78-F78,"")</f>
        <v/>
      </c>
      <c r="H78">
        <f>IF(Articles!J78&lt;&gt;"",Articles!J78,"")</f>
        <v/>
      </c>
      <c r="I78">
        <f>IF(Articles!K78&lt;&gt;"",Articles!K78,"")</f>
        <v/>
      </c>
      <c r="J78">
        <f>IF(AND(A78&lt;&gt;"",G78&lt;&gt;"",I78&lt;&gt;""),IF(G78&lt;=I78,"OUI","NON"),"")</f>
        <v/>
      </c>
    </row>
    <row r="79">
      <c r="A79">
        <f>IF(Articles!A79&lt;&gt;"",Articles!A79,"")</f>
        <v/>
      </c>
      <c r="B79">
        <f>IF(Articles!B79&lt;&gt;"",Articles!B79,"")</f>
        <v/>
      </c>
      <c r="C79">
        <f>IF(Articles!C79&lt;&gt;"",Articles!C79,"")</f>
        <v/>
      </c>
      <c r="D79">
        <f>IF(Articles!E79&lt;&gt;"",Articles!E79,"")</f>
        <v/>
      </c>
      <c r="E79">
        <f>SUMIFS(Registre!J:J,Registre!F:F,A79,Registre!B:B,"BE")+SUMIFS(Registre!J:J,Registre!F:F,A79,Registre!B:B,"BT+")+SUMIFS(Registre!J:J,Registre!F:F,A79,Registre!B:B,"BI+")</f>
        <v/>
      </c>
      <c r="F79">
        <f>SUMIFS(Registre!J:J,Registre!F:F,A79,Registre!B:B,"BS")+SUMIFS(Registre!J:J,Registre!F:F,A79,Registre!B:B,"BT-")+SUMIFS(Registre!J:J,Registre!F:F,A79,Registre!B:B,"BI-")</f>
        <v/>
      </c>
      <c r="G79">
        <f>IF(A79&lt;&gt;"",D79+E79-F79,"")</f>
        <v/>
      </c>
      <c r="H79">
        <f>IF(Articles!J79&lt;&gt;"",Articles!J79,"")</f>
        <v/>
      </c>
      <c r="I79">
        <f>IF(Articles!K79&lt;&gt;"",Articles!K79,"")</f>
        <v/>
      </c>
      <c r="J79">
        <f>IF(AND(A79&lt;&gt;"",G79&lt;&gt;"",I79&lt;&gt;""),IF(G79&lt;=I79,"OUI","NON"),"")</f>
        <v/>
      </c>
    </row>
    <row r="80">
      <c r="A80">
        <f>IF(Articles!A80&lt;&gt;"",Articles!A80,"")</f>
        <v/>
      </c>
      <c r="B80">
        <f>IF(Articles!B80&lt;&gt;"",Articles!B80,"")</f>
        <v/>
      </c>
      <c r="C80">
        <f>IF(Articles!C80&lt;&gt;"",Articles!C80,"")</f>
        <v/>
      </c>
      <c r="D80">
        <f>IF(Articles!E80&lt;&gt;"",Articles!E80,"")</f>
        <v/>
      </c>
      <c r="E80">
        <f>SUMIFS(Registre!J:J,Registre!F:F,A80,Registre!B:B,"BE")+SUMIFS(Registre!J:J,Registre!F:F,A80,Registre!B:B,"BT+")+SUMIFS(Registre!J:J,Registre!F:F,A80,Registre!B:B,"BI+")</f>
        <v/>
      </c>
      <c r="F80">
        <f>SUMIFS(Registre!J:J,Registre!F:F,A80,Registre!B:B,"BS")+SUMIFS(Registre!J:J,Registre!F:F,A80,Registre!B:B,"BT-")+SUMIFS(Registre!J:J,Registre!F:F,A80,Registre!B:B,"BI-")</f>
        <v/>
      </c>
      <c r="G80">
        <f>IF(A80&lt;&gt;"",D80+E80-F80,"")</f>
        <v/>
      </c>
      <c r="H80">
        <f>IF(Articles!J80&lt;&gt;"",Articles!J80,"")</f>
        <v/>
      </c>
      <c r="I80">
        <f>IF(Articles!K80&lt;&gt;"",Articles!K80,"")</f>
        <v/>
      </c>
      <c r="J80">
        <f>IF(AND(A80&lt;&gt;"",G80&lt;&gt;"",I80&lt;&gt;""),IF(G80&lt;=I80,"OUI","NON"),"")</f>
        <v/>
      </c>
    </row>
    <row r="81">
      <c r="A81">
        <f>IF(Articles!A81&lt;&gt;"",Articles!A81,"")</f>
        <v/>
      </c>
      <c r="B81">
        <f>IF(Articles!B81&lt;&gt;"",Articles!B81,"")</f>
        <v/>
      </c>
      <c r="C81">
        <f>IF(Articles!C81&lt;&gt;"",Articles!C81,"")</f>
        <v/>
      </c>
      <c r="D81">
        <f>IF(Articles!E81&lt;&gt;"",Articles!E81,"")</f>
        <v/>
      </c>
      <c r="E81">
        <f>SUMIFS(Registre!J:J,Registre!F:F,A81,Registre!B:B,"BE")+SUMIFS(Registre!J:J,Registre!F:F,A81,Registre!B:B,"BT+")+SUMIFS(Registre!J:J,Registre!F:F,A81,Registre!B:B,"BI+")</f>
        <v/>
      </c>
      <c r="F81">
        <f>SUMIFS(Registre!J:J,Registre!F:F,A81,Registre!B:B,"BS")+SUMIFS(Registre!J:J,Registre!F:F,A81,Registre!B:B,"BT-")+SUMIFS(Registre!J:J,Registre!F:F,A81,Registre!B:B,"BI-")</f>
        <v/>
      </c>
      <c r="G81">
        <f>IF(A81&lt;&gt;"",D81+E81-F81,"")</f>
        <v/>
      </c>
      <c r="H81">
        <f>IF(Articles!J81&lt;&gt;"",Articles!J81,"")</f>
        <v/>
      </c>
      <c r="I81">
        <f>IF(Articles!K81&lt;&gt;"",Articles!K81,"")</f>
        <v/>
      </c>
      <c r="J81">
        <f>IF(AND(A81&lt;&gt;"",G81&lt;&gt;"",I81&lt;&gt;""),IF(G81&lt;=I81,"OUI","NON"),"")</f>
        <v/>
      </c>
    </row>
    <row r="82">
      <c r="A82">
        <f>IF(Articles!A82&lt;&gt;"",Articles!A82,"")</f>
        <v/>
      </c>
      <c r="B82">
        <f>IF(Articles!B82&lt;&gt;"",Articles!B82,"")</f>
        <v/>
      </c>
      <c r="C82">
        <f>IF(Articles!C82&lt;&gt;"",Articles!C82,"")</f>
        <v/>
      </c>
      <c r="D82">
        <f>IF(Articles!E82&lt;&gt;"",Articles!E82,"")</f>
        <v/>
      </c>
      <c r="E82">
        <f>SUMIFS(Registre!J:J,Registre!F:F,A82,Registre!B:B,"BE")+SUMIFS(Registre!J:J,Registre!F:F,A82,Registre!B:B,"BT+")+SUMIFS(Registre!J:J,Registre!F:F,A82,Registre!B:B,"BI+")</f>
        <v/>
      </c>
      <c r="F82">
        <f>SUMIFS(Registre!J:J,Registre!F:F,A82,Registre!B:B,"BS")+SUMIFS(Registre!J:J,Registre!F:F,A82,Registre!B:B,"BT-")+SUMIFS(Registre!J:J,Registre!F:F,A82,Registre!B:B,"BI-")</f>
        <v/>
      </c>
      <c r="G82">
        <f>IF(A82&lt;&gt;"",D82+E82-F82,"")</f>
        <v/>
      </c>
      <c r="H82">
        <f>IF(Articles!J82&lt;&gt;"",Articles!J82,"")</f>
        <v/>
      </c>
      <c r="I82">
        <f>IF(Articles!K82&lt;&gt;"",Articles!K82,"")</f>
        <v/>
      </c>
      <c r="J82">
        <f>IF(AND(A82&lt;&gt;"",G82&lt;&gt;"",I82&lt;&gt;""),IF(G82&lt;=I82,"OUI","NON"),"")</f>
        <v/>
      </c>
    </row>
    <row r="83">
      <c r="A83">
        <f>IF(Articles!A83&lt;&gt;"",Articles!A83,"")</f>
        <v/>
      </c>
      <c r="B83">
        <f>IF(Articles!B83&lt;&gt;"",Articles!B83,"")</f>
        <v/>
      </c>
      <c r="C83">
        <f>IF(Articles!C83&lt;&gt;"",Articles!C83,"")</f>
        <v/>
      </c>
      <c r="D83">
        <f>IF(Articles!E83&lt;&gt;"",Articles!E83,"")</f>
        <v/>
      </c>
      <c r="E83">
        <f>SUMIFS(Registre!J:J,Registre!F:F,A83,Registre!B:B,"BE")+SUMIFS(Registre!J:J,Registre!F:F,A83,Registre!B:B,"BT+")+SUMIFS(Registre!J:J,Registre!F:F,A83,Registre!B:B,"BI+")</f>
        <v/>
      </c>
      <c r="F83">
        <f>SUMIFS(Registre!J:J,Registre!F:F,A83,Registre!B:B,"BS")+SUMIFS(Registre!J:J,Registre!F:F,A83,Registre!B:B,"BT-")+SUMIFS(Registre!J:J,Registre!F:F,A83,Registre!B:B,"BI-")</f>
        <v/>
      </c>
      <c r="G83">
        <f>IF(A83&lt;&gt;"",D83+E83-F83,"")</f>
        <v/>
      </c>
      <c r="H83">
        <f>IF(Articles!J83&lt;&gt;"",Articles!J83,"")</f>
        <v/>
      </c>
      <c r="I83">
        <f>IF(Articles!K83&lt;&gt;"",Articles!K83,"")</f>
        <v/>
      </c>
      <c r="J83">
        <f>IF(AND(A83&lt;&gt;"",G83&lt;&gt;"",I83&lt;&gt;""),IF(G83&lt;=I83,"OUI","NON"),"")</f>
        <v/>
      </c>
    </row>
    <row r="84">
      <c r="A84">
        <f>IF(Articles!A84&lt;&gt;"",Articles!A84,"")</f>
        <v/>
      </c>
      <c r="B84">
        <f>IF(Articles!B84&lt;&gt;"",Articles!B84,"")</f>
        <v/>
      </c>
      <c r="C84">
        <f>IF(Articles!C84&lt;&gt;"",Articles!C84,"")</f>
        <v/>
      </c>
      <c r="D84">
        <f>IF(Articles!E84&lt;&gt;"",Articles!E84,"")</f>
        <v/>
      </c>
      <c r="E84">
        <f>SUMIFS(Registre!J:J,Registre!F:F,A84,Registre!B:B,"BE")+SUMIFS(Registre!J:J,Registre!F:F,A84,Registre!B:B,"BT+")+SUMIFS(Registre!J:J,Registre!F:F,A84,Registre!B:B,"BI+")</f>
        <v/>
      </c>
      <c r="F84">
        <f>SUMIFS(Registre!J:J,Registre!F:F,A84,Registre!B:B,"BS")+SUMIFS(Registre!J:J,Registre!F:F,A84,Registre!B:B,"BT-")+SUMIFS(Registre!J:J,Registre!F:F,A84,Registre!B:B,"BI-")</f>
        <v/>
      </c>
      <c r="G84">
        <f>IF(A84&lt;&gt;"",D84+E84-F84,"")</f>
        <v/>
      </c>
      <c r="H84">
        <f>IF(Articles!J84&lt;&gt;"",Articles!J84,"")</f>
        <v/>
      </c>
      <c r="I84">
        <f>IF(Articles!K84&lt;&gt;"",Articles!K84,"")</f>
        <v/>
      </c>
      <c r="J84">
        <f>IF(AND(A84&lt;&gt;"",G84&lt;&gt;"",I84&lt;&gt;""),IF(G84&lt;=I84,"OUI","NON"),"")</f>
        <v/>
      </c>
    </row>
    <row r="85">
      <c r="A85">
        <f>IF(Articles!A85&lt;&gt;"",Articles!A85,"")</f>
        <v/>
      </c>
      <c r="B85">
        <f>IF(Articles!B85&lt;&gt;"",Articles!B85,"")</f>
        <v/>
      </c>
      <c r="C85">
        <f>IF(Articles!C85&lt;&gt;"",Articles!C85,"")</f>
        <v/>
      </c>
      <c r="D85">
        <f>IF(Articles!E85&lt;&gt;"",Articles!E85,"")</f>
        <v/>
      </c>
      <c r="E85">
        <f>SUMIFS(Registre!J:J,Registre!F:F,A85,Registre!B:B,"BE")+SUMIFS(Registre!J:J,Registre!F:F,A85,Registre!B:B,"BT+")+SUMIFS(Registre!J:J,Registre!F:F,A85,Registre!B:B,"BI+")</f>
        <v/>
      </c>
      <c r="F85">
        <f>SUMIFS(Registre!J:J,Registre!F:F,A85,Registre!B:B,"BS")+SUMIFS(Registre!J:J,Registre!F:F,A85,Registre!B:B,"BT-")+SUMIFS(Registre!J:J,Registre!F:F,A85,Registre!B:B,"BI-")</f>
        <v/>
      </c>
      <c r="G85">
        <f>IF(A85&lt;&gt;"",D85+E85-F85,"")</f>
        <v/>
      </c>
      <c r="H85">
        <f>IF(Articles!J85&lt;&gt;"",Articles!J85,"")</f>
        <v/>
      </c>
      <c r="I85">
        <f>IF(Articles!K85&lt;&gt;"",Articles!K85,"")</f>
        <v/>
      </c>
      <c r="J85">
        <f>IF(AND(A85&lt;&gt;"",G85&lt;&gt;"",I85&lt;&gt;""),IF(G85&lt;=I85,"OUI","NON"),"")</f>
        <v/>
      </c>
    </row>
    <row r="86">
      <c r="A86">
        <f>IF(Articles!A86&lt;&gt;"",Articles!A86,"")</f>
        <v/>
      </c>
      <c r="B86">
        <f>IF(Articles!B86&lt;&gt;"",Articles!B86,"")</f>
        <v/>
      </c>
      <c r="C86">
        <f>IF(Articles!C86&lt;&gt;"",Articles!C86,"")</f>
        <v/>
      </c>
      <c r="D86">
        <f>IF(Articles!E86&lt;&gt;"",Articles!E86,"")</f>
        <v/>
      </c>
      <c r="E86">
        <f>SUMIFS(Registre!J:J,Registre!F:F,A86,Registre!B:B,"BE")+SUMIFS(Registre!J:J,Registre!F:F,A86,Registre!B:B,"BT+")+SUMIFS(Registre!J:J,Registre!F:F,A86,Registre!B:B,"BI+")</f>
        <v/>
      </c>
      <c r="F86">
        <f>SUMIFS(Registre!J:J,Registre!F:F,A86,Registre!B:B,"BS")+SUMIFS(Registre!J:J,Registre!F:F,A86,Registre!B:B,"BT-")+SUMIFS(Registre!J:J,Registre!F:F,A86,Registre!B:B,"BI-")</f>
        <v/>
      </c>
      <c r="G86">
        <f>IF(A86&lt;&gt;"",D86+E86-F86,"")</f>
        <v/>
      </c>
      <c r="H86">
        <f>IF(Articles!J86&lt;&gt;"",Articles!J86,"")</f>
        <v/>
      </c>
      <c r="I86">
        <f>IF(Articles!K86&lt;&gt;"",Articles!K86,"")</f>
        <v/>
      </c>
      <c r="J86">
        <f>IF(AND(A86&lt;&gt;"",G86&lt;&gt;"",I86&lt;&gt;""),IF(G86&lt;=I86,"OUI","NON"),"")</f>
        <v/>
      </c>
    </row>
    <row r="87">
      <c r="A87">
        <f>IF(Articles!A87&lt;&gt;"",Articles!A87,"")</f>
        <v/>
      </c>
      <c r="B87">
        <f>IF(Articles!B87&lt;&gt;"",Articles!B87,"")</f>
        <v/>
      </c>
      <c r="C87">
        <f>IF(Articles!C87&lt;&gt;"",Articles!C87,"")</f>
        <v/>
      </c>
      <c r="D87">
        <f>IF(Articles!E87&lt;&gt;"",Articles!E87,"")</f>
        <v/>
      </c>
      <c r="E87">
        <f>SUMIFS(Registre!J:J,Registre!F:F,A87,Registre!B:B,"BE")+SUMIFS(Registre!J:J,Registre!F:F,A87,Registre!B:B,"BT+")+SUMIFS(Registre!J:J,Registre!F:F,A87,Registre!B:B,"BI+")</f>
        <v/>
      </c>
      <c r="F87">
        <f>SUMIFS(Registre!J:J,Registre!F:F,A87,Registre!B:B,"BS")+SUMIFS(Registre!J:J,Registre!F:F,A87,Registre!B:B,"BT-")+SUMIFS(Registre!J:J,Registre!F:F,A87,Registre!B:B,"BI-")</f>
        <v/>
      </c>
      <c r="G87">
        <f>IF(A87&lt;&gt;"",D87+E87-F87,"")</f>
        <v/>
      </c>
      <c r="H87">
        <f>IF(Articles!J87&lt;&gt;"",Articles!J87,"")</f>
        <v/>
      </c>
      <c r="I87">
        <f>IF(Articles!K87&lt;&gt;"",Articles!K87,"")</f>
        <v/>
      </c>
      <c r="J87">
        <f>IF(AND(A87&lt;&gt;"",G87&lt;&gt;"",I87&lt;&gt;""),IF(G87&lt;=I87,"OUI","NON"),"")</f>
        <v/>
      </c>
    </row>
    <row r="88">
      <c r="A88">
        <f>IF(Articles!A88&lt;&gt;"",Articles!A88,"")</f>
        <v/>
      </c>
      <c r="B88">
        <f>IF(Articles!B88&lt;&gt;"",Articles!B88,"")</f>
        <v/>
      </c>
      <c r="C88">
        <f>IF(Articles!C88&lt;&gt;"",Articles!C88,"")</f>
        <v/>
      </c>
      <c r="D88">
        <f>IF(Articles!E88&lt;&gt;"",Articles!E88,"")</f>
        <v/>
      </c>
      <c r="E88">
        <f>SUMIFS(Registre!J:J,Registre!F:F,A88,Registre!B:B,"BE")+SUMIFS(Registre!J:J,Registre!F:F,A88,Registre!B:B,"BT+")+SUMIFS(Registre!J:J,Registre!F:F,A88,Registre!B:B,"BI+")</f>
        <v/>
      </c>
      <c r="F88">
        <f>SUMIFS(Registre!J:J,Registre!F:F,A88,Registre!B:B,"BS")+SUMIFS(Registre!J:J,Registre!F:F,A88,Registre!B:B,"BT-")+SUMIFS(Registre!J:J,Registre!F:F,A88,Registre!B:B,"BI-")</f>
        <v/>
      </c>
      <c r="G88">
        <f>IF(A88&lt;&gt;"",D88+E88-F88,"")</f>
        <v/>
      </c>
      <c r="H88">
        <f>IF(Articles!J88&lt;&gt;"",Articles!J88,"")</f>
        <v/>
      </c>
      <c r="I88">
        <f>IF(Articles!K88&lt;&gt;"",Articles!K88,"")</f>
        <v/>
      </c>
      <c r="J88">
        <f>IF(AND(A88&lt;&gt;"",G88&lt;&gt;"",I88&lt;&gt;""),IF(G88&lt;=I88,"OUI","NON"),"")</f>
        <v/>
      </c>
    </row>
    <row r="89">
      <c r="A89">
        <f>IF(Articles!A89&lt;&gt;"",Articles!A89,"")</f>
        <v/>
      </c>
      <c r="B89">
        <f>IF(Articles!B89&lt;&gt;"",Articles!B89,"")</f>
        <v/>
      </c>
      <c r="C89">
        <f>IF(Articles!C89&lt;&gt;"",Articles!C89,"")</f>
        <v/>
      </c>
      <c r="D89">
        <f>IF(Articles!E89&lt;&gt;"",Articles!E89,"")</f>
        <v/>
      </c>
      <c r="E89">
        <f>SUMIFS(Registre!J:J,Registre!F:F,A89,Registre!B:B,"BE")+SUMIFS(Registre!J:J,Registre!F:F,A89,Registre!B:B,"BT+")+SUMIFS(Registre!J:J,Registre!F:F,A89,Registre!B:B,"BI+")</f>
        <v/>
      </c>
      <c r="F89">
        <f>SUMIFS(Registre!J:J,Registre!F:F,A89,Registre!B:B,"BS")+SUMIFS(Registre!J:J,Registre!F:F,A89,Registre!B:B,"BT-")+SUMIFS(Registre!J:J,Registre!F:F,A89,Registre!B:B,"BI-")</f>
        <v/>
      </c>
      <c r="G89">
        <f>IF(A89&lt;&gt;"",D89+E89-F89,"")</f>
        <v/>
      </c>
      <c r="H89">
        <f>IF(Articles!J89&lt;&gt;"",Articles!J89,"")</f>
        <v/>
      </c>
      <c r="I89">
        <f>IF(Articles!K89&lt;&gt;"",Articles!K89,"")</f>
        <v/>
      </c>
      <c r="J89">
        <f>IF(AND(A89&lt;&gt;"",G89&lt;&gt;"",I89&lt;&gt;""),IF(G89&lt;=I89,"OUI","NON"),"")</f>
        <v/>
      </c>
    </row>
    <row r="90">
      <c r="A90">
        <f>IF(Articles!A90&lt;&gt;"",Articles!A90,"")</f>
        <v/>
      </c>
      <c r="B90">
        <f>IF(Articles!B90&lt;&gt;"",Articles!B90,"")</f>
        <v/>
      </c>
      <c r="C90">
        <f>IF(Articles!C90&lt;&gt;"",Articles!C90,"")</f>
        <v/>
      </c>
      <c r="D90">
        <f>IF(Articles!E90&lt;&gt;"",Articles!E90,"")</f>
        <v/>
      </c>
      <c r="E90">
        <f>SUMIFS(Registre!J:J,Registre!F:F,A90,Registre!B:B,"BE")+SUMIFS(Registre!J:J,Registre!F:F,A90,Registre!B:B,"BT+")+SUMIFS(Registre!J:J,Registre!F:F,A90,Registre!B:B,"BI+")</f>
        <v/>
      </c>
      <c r="F90">
        <f>SUMIFS(Registre!J:J,Registre!F:F,A90,Registre!B:B,"BS")+SUMIFS(Registre!J:J,Registre!F:F,A90,Registre!B:B,"BT-")+SUMIFS(Registre!J:J,Registre!F:F,A90,Registre!B:B,"BI-")</f>
        <v/>
      </c>
      <c r="G90">
        <f>IF(A90&lt;&gt;"",D90+E90-F90,"")</f>
        <v/>
      </c>
      <c r="H90">
        <f>IF(Articles!J90&lt;&gt;"",Articles!J90,"")</f>
        <v/>
      </c>
      <c r="I90">
        <f>IF(Articles!K90&lt;&gt;"",Articles!K90,"")</f>
        <v/>
      </c>
      <c r="J90">
        <f>IF(AND(A90&lt;&gt;"",G90&lt;&gt;"",I90&lt;&gt;""),IF(G90&lt;=I90,"OUI","NON"),"")</f>
        <v/>
      </c>
    </row>
    <row r="91">
      <c r="A91">
        <f>IF(Articles!A91&lt;&gt;"",Articles!A91,"")</f>
        <v/>
      </c>
      <c r="B91">
        <f>IF(Articles!B91&lt;&gt;"",Articles!B91,"")</f>
        <v/>
      </c>
      <c r="C91">
        <f>IF(Articles!C91&lt;&gt;"",Articles!C91,"")</f>
        <v/>
      </c>
      <c r="D91">
        <f>IF(Articles!E91&lt;&gt;"",Articles!E91,"")</f>
        <v/>
      </c>
      <c r="E91">
        <f>SUMIFS(Registre!J:J,Registre!F:F,A91,Registre!B:B,"BE")+SUMIFS(Registre!J:J,Registre!F:F,A91,Registre!B:B,"BT+")+SUMIFS(Registre!J:J,Registre!F:F,A91,Registre!B:B,"BI+")</f>
        <v/>
      </c>
      <c r="F91">
        <f>SUMIFS(Registre!J:J,Registre!F:F,A91,Registre!B:B,"BS")+SUMIFS(Registre!J:J,Registre!F:F,A91,Registre!B:B,"BT-")+SUMIFS(Registre!J:J,Registre!F:F,A91,Registre!B:B,"BI-")</f>
        <v/>
      </c>
      <c r="G91">
        <f>IF(A91&lt;&gt;"",D91+E91-F91,"")</f>
        <v/>
      </c>
      <c r="H91">
        <f>IF(Articles!J91&lt;&gt;"",Articles!J91,"")</f>
        <v/>
      </c>
      <c r="I91">
        <f>IF(Articles!K91&lt;&gt;"",Articles!K91,"")</f>
        <v/>
      </c>
      <c r="J91">
        <f>IF(AND(A91&lt;&gt;"",G91&lt;&gt;"",I91&lt;&gt;""),IF(G91&lt;=I91,"OUI","NON"),"")</f>
        <v/>
      </c>
    </row>
    <row r="92">
      <c r="A92">
        <f>IF(Articles!A92&lt;&gt;"",Articles!A92,"")</f>
        <v/>
      </c>
      <c r="B92">
        <f>IF(Articles!B92&lt;&gt;"",Articles!B92,"")</f>
        <v/>
      </c>
      <c r="C92">
        <f>IF(Articles!C92&lt;&gt;"",Articles!C92,"")</f>
        <v/>
      </c>
      <c r="D92">
        <f>IF(Articles!E92&lt;&gt;"",Articles!E92,"")</f>
        <v/>
      </c>
      <c r="E92">
        <f>SUMIFS(Registre!J:J,Registre!F:F,A92,Registre!B:B,"BE")+SUMIFS(Registre!J:J,Registre!F:F,A92,Registre!B:B,"BT+")+SUMIFS(Registre!J:J,Registre!F:F,A92,Registre!B:B,"BI+")</f>
        <v/>
      </c>
      <c r="F92">
        <f>SUMIFS(Registre!J:J,Registre!F:F,A92,Registre!B:B,"BS")+SUMIFS(Registre!J:J,Registre!F:F,A92,Registre!B:B,"BT-")+SUMIFS(Registre!J:J,Registre!F:F,A92,Registre!B:B,"BI-")</f>
        <v/>
      </c>
      <c r="G92">
        <f>IF(A92&lt;&gt;"",D92+E92-F92,"")</f>
        <v/>
      </c>
      <c r="H92">
        <f>IF(Articles!J92&lt;&gt;"",Articles!J92,"")</f>
        <v/>
      </c>
      <c r="I92">
        <f>IF(Articles!K92&lt;&gt;"",Articles!K92,"")</f>
        <v/>
      </c>
      <c r="J92">
        <f>IF(AND(A92&lt;&gt;"",G92&lt;&gt;"",I92&lt;&gt;""),IF(G92&lt;=I92,"OUI","NON"),"")</f>
        <v/>
      </c>
    </row>
    <row r="93">
      <c r="A93">
        <f>IF(Articles!A93&lt;&gt;"",Articles!A93,"")</f>
        <v/>
      </c>
      <c r="B93">
        <f>IF(Articles!B93&lt;&gt;"",Articles!B93,"")</f>
        <v/>
      </c>
      <c r="C93">
        <f>IF(Articles!C93&lt;&gt;"",Articles!C93,"")</f>
        <v/>
      </c>
      <c r="D93">
        <f>IF(Articles!E93&lt;&gt;"",Articles!E93,"")</f>
        <v/>
      </c>
      <c r="E93">
        <f>SUMIFS(Registre!J:J,Registre!F:F,A93,Registre!B:B,"BE")+SUMIFS(Registre!J:J,Registre!F:F,A93,Registre!B:B,"BT+")+SUMIFS(Registre!J:J,Registre!F:F,A93,Registre!B:B,"BI+")</f>
        <v/>
      </c>
      <c r="F93">
        <f>SUMIFS(Registre!J:J,Registre!F:F,A93,Registre!B:B,"BS")+SUMIFS(Registre!J:J,Registre!F:F,A93,Registre!B:B,"BT-")+SUMIFS(Registre!J:J,Registre!F:F,A93,Registre!B:B,"BI-")</f>
        <v/>
      </c>
      <c r="G93">
        <f>IF(A93&lt;&gt;"",D93+E93-F93,"")</f>
        <v/>
      </c>
      <c r="H93">
        <f>IF(Articles!J93&lt;&gt;"",Articles!J93,"")</f>
        <v/>
      </c>
      <c r="I93">
        <f>IF(Articles!K93&lt;&gt;"",Articles!K93,"")</f>
        <v/>
      </c>
      <c r="J93">
        <f>IF(AND(A93&lt;&gt;"",G93&lt;&gt;"",I93&lt;&gt;""),IF(G93&lt;=I93,"OUI","NON"),"")</f>
        <v/>
      </c>
    </row>
    <row r="94">
      <c r="A94">
        <f>IF(Articles!A94&lt;&gt;"",Articles!A94,"")</f>
        <v/>
      </c>
      <c r="B94">
        <f>IF(Articles!B94&lt;&gt;"",Articles!B94,"")</f>
        <v/>
      </c>
      <c r="C94">
        <f>IF(Articles!C94&lt;&gt;"",Articles!C94,"")</f>
        <v/>
      </c>
      <c r="D94">
        <f>IF(Articles!E94&lt;&gt;"",Articles!E94,"")</f>
        <v/>
      </c>
      <c r="E94">
        <f>SUMIFS(Registre!J:J,Registre!F:F,A94,Registre!B:B,"BE")+SUMIFS(Registre!J:J,Registre!F:F,A94,Registre!B:B,"BT+")+SUMIFS(Registre!J:J,Registre!F:F,A94,Registre!B:B,"BI+")</f>
        <v/>
      </c>
      <c r="F94">
        <f>SUMIFS(Registre!J:J,Registre!F:F,A94,Registre!B:B,"BS")+SUMIFS(Registre!J:J,Registre!F:F,A94,Registre!B:B,"BT-")+SUMIFS(Registre!J:J,Registre!F:F,A94,Registre!B:B,"BI-")</f>
        <v/>
      </c>
      <c r="G94">
        <f>IF(A94&lt;&gt;"",D94+E94-F94,"")</f>
        <v/>
      </c>
      <c r="H94">
        <f>IF(Articles!J94&lt;&gt;"",Articles!J94,"")</f>
        <v/>
      </c>
      <c r="I94">
        <f>IF(Articles!K94&lt;&gt;"",Articles!K94,"")</f>
        <v/>
      </c>
      <c r="J94">
        <f>IF(AND(A94&lt;&gt;"",G94&lt;&gt;"",I94&lt;&gt;""),IF(G94&lt;=I94,"OUI","NON"),"")</f>
        <v/>
      </c>
    </row>
    <row r="95">
      <c r="A95">
        <f>IF(Articles!A95&lt;&gt;"",Articles!A95,"")</f>
        <v/>
      </c>
      <c r="B95">
        <f>IF(Articles!B95&lt;&gt;"",Articles!B95,"")</f>
        <v/>
      </c>
      <c r="C95">
        <f>IF(Articles!C95&lt;&gt;"",Articles!C95,"")</f>
        <v/>
      </c>
      <c r="D95">
        <f>IF(Articles!E95&lt;&gt;"",Articles!E95,"")</f>
        <v/>
      </c>
      <c r="E95">
        <f>SUMIFS(Registre!J:J,Registre!F:F,A95,Registre!B:B,"BE")+SUMIFS(Registre!J:J,Registre!F:F,A95,Registre!B:B,"BT+")+SUMIFS(Registre!J:J,Registre!F:F,A95,Registre!B:B,"BI+")</f>
        <v/>
      </c>
      <c r="F95">
        <f>SUMIFS(Registre!J:J,Registre!F:F,A95,Registre!B:B,"BS")+SUMIFS(Registre!J:J,Registre!F:F,A95,Registre!B:B,"BT-")+SUMIFS(Registre!J:J,Registre!F:F,A95,Registre!B:B,"BI-")</f>
        <v/>
      </c>
      <c r="G95">
        <f>IF(A95&lt;&gt;"",D95+E95-F95,"")</f>
        <v/>
      </c>
      <c r="H95">
        <f>IF(Articles!J95&lt;&gt;"",Articles!J95,"")</f>
        <v/>
      </c>
      <c r="I95">
        <f>IF(Articles!K95&lt;&gt;"",Articles!K95,"")</f>
        <v/>
      </c>
      <c r="J95">
        <f>IF(AND(A95&lt;&gt;"",G95&lt;&gt;"",I95&lt;&gt;""),IF(G95&lt;=I95,"OUI","NON"),"")</f>
        <v/>
      </c>
    </row>
    <row r="96">
      <c r="A96">
        <f>IF(Articles!A96&lt;&gt;"",Articles!A96,"")</f>
        <v/>
      </c>
      <c r="B96">
        <f>IF(Articles!B96&lt;&gt;"",Articles!B96,"")</f>
        <v/>
      </c>
      <c r="C96">
        <f>IF(Articles!C96&lt;&gt;"",Articles!C96,"")</f>
        <v/>
      </c>
      <c r="D96">
        <f>IF(Articles!E96&lt;&gt;"",Articles!E96,"")</f>
        <v/>
      </c>
      <c r="E96">
        <f>SUMIFS(Registre!J:J,Registre!F:F,A96,Registre!B:B,"BE")+SUMIFS(Registre!J:J,Registre!F:F,A96,Registre!B:B,"BT+")+SUMIFS(Registre!J:J,Registre!F:F,A96,Registre!B:B,"BI+")</f>
        <v/>
      </c>
      <c r="F96">
        <f>SUMIFS(Registre!J:J,Registre!F:F,A96,Registre!B:B,"BS")+SUMIFS(Registre!J:J,Registre!F:F,A96,Registre!B:B,"BT-")+SUMIFS(Registre!J:J,Registre!F:F,A96,Registre!B:B,"BI-")</f>
        <v/>
      </c>
      <c r="G96">
        <f>IF(A96&lt;&gt;"",D96+E96-F96,"")</f>
        <v/>
      </c>
      <c r="H96">
        <f>IF(Articles!J96&lt;&gt;"",Articles!J96,"")</f>
        <v/>
      </c>
      <c r="I96">
        <f>IF(Articles!K96&lt;&gt;"",Articles!K96,"")</f>
        <v/>
      </c>
      <c r="J96">
        <f>IF(AND(A96&lt;&gt;"",G96&lt;&gt;"",I96&lt;&gt;""),IF(G96&lt;=I96,"OUI","NON"),"")</f>
        <v/>
      </c>
    </row>
    <row r="97">
      <c r="A97">
        <f>IF(Articles!A97&lt;&gt;"",Articles!A97,"")</f>
        <v/>
      </c>
      <c r="B97">
        <f>IF(Articles!B97&lt;&gt;"",Articles!B97,"")</f>
        <v/>
      </c>
      <c r="C97">
        <f>IF(Articles!C97&lt;&gt;"",Articles!C97,"")</f>
        <v/>
      </c>
      <c r="D97">
        <f>IF(Articles!E97&lt;&gt;"",Articles!E97,"")</f>
        <v/>
      </c>
      <c r="E97">
        <f>SUMIFS(Registre!J:J,Registre!F:F,A97,Registre!B:B,"BE")+SUMIFS(Registre!J:J,Registre!F:F,A97,Registre!B:B,"BT+")+SUMIFS(Registre!J:J,Registre!F:F,A97,Registre!B:B,"BI+")</f>
        <v/>
      </c>
      <c r="F97">
        <f>SUMIFS(Registre!J:J,Registre!F:F,A97,Registre!B:B,"BS")+SUMIFS(Registre!J:J,Registre!F:F,A97,Registre!B:B,"BT-")+SUMIFS(Registre!J:J,Registre!F:F,A97,Registre!B:B,"BI-")</f>
        <v/>
      </c>
      <c r="G97">
        <f>IF(A97&lt;&gt;"",D97+E97-F97,"")</f>
        <v/>
      </c>
      <c r="H97">
        <f>IF(Articles!J97&lt;&gt;"",Articles!J97,"")</f>
        <v/>
      </c>
      <c r="I97">
        <f>IF(Articles!K97&lt;&gt;"",Articles!K97,"")</f>
        <v/>
      </c>
      <c r="J97">
        <f>IF(AND(A97&lt;&gt;"",G97&lt;&gt;"",I97&lt;&gt;""),IF(G97&lt;=I97,"OUI","NON"),"")</f>
        <v/>
      </c>
    </row>
    <row r="98">
      <c r="A98">
        <f>IF(Articles!A98&lt;&gt;"",Articles!A98,"")</f>
        <v/>
      </c>
      <c r="B98">
        <f>IF(Articles!B98&lt;&gt;"",Articles!B98,"")</f>
        <v/>
      </c>
      <c r="C98">
        <f>IF(Articles!C98&lt;&gt;"",Articles!C98,"")</f>
        <v/>
      </c>
      <c r="D98">
        <f>IF(Articles!E98&lt;&gt;"",Articles!E98,"")</f>
        <v/>
      </c>
      <c r="E98">
        <f>SUMIFS(Registre!J:J,Registre!F:F,A98,Registre!B:B,"BE")+SUMIFS(Registre!J:J,Registre!F:F,A98,Registre!B:B,"BT+")+SUMIFS(Registre!J:J,Registre!F:F,A98,Registre!B:B,"BI+")</f>
        <v/>
      </c>
      <c r="F98">
        <f>SUMIFS(Registre!J:J,Registre!F:F,A98,Registre!B:B,"BS")+SUMIFS(Registre!J:J,Registre!F:F,A98,Registre!B:B,"BT-")+SUMIFS(Registre!J:J,Registre!F:F,A98,Registre!B:B,"BI-")</f>
        <v/>
      </c>
      <c r="G98">
        <f>IF(A98&lt;&gt;"",D98+E98-F98,"")</f>
        <v/>
      </c>
      <c r="H98">
        <f>IF(Articles!J98&lt;&gt;"",Articles!J98,"")</f>
        <v/>
      </c>
      <c r="I98">
        <f>IF(Articles!K98&lt;&gt;"",Articles!K98,"")</f>
        <v/>
      </c>
      <c r="J98">
        <f>IF(AND(A98&lt;&gt;"",G98&lt;&gt;"",I98&lt;&gt;""),IF(G98&lt;=I98,"OUI","NON"),"")</f>
        <v/>
      </c>
    </row>
    <row r="99">
      <c r="A99">
        <f>IF(Articles!A99&lt;&gt;"",Articles!A99,"")</f>
        <v/>
      </c>
      <c r="B99">
        <f>IF(Articles!B99&lt;&gt;"",Articles!B99,"")</f>
        <v/>
      </c>
      <c r="C99">
        <f>IF(Articles!C99&lt;&gt;"",Articles!C99,"")</f>
        <v/>
      </c>
      <c r="D99">
        <f>IF(Articles!E99&lt;&gt;"",Articles!E99,"")</f>
        <v/>
      </c>
      <c r="E99">
        <f>SUMIFS(Registre!J:J,Registre!F:F,A99,Registre!B:B,"BE")+SUMIFS(Registre!J:J,Registre!F:F,A99,Registre!B:B,"BT+")+SUMIFS(Registre!J:J,Registre!F:F,A99,Registre!B:B,"BI+")</f>
        <v/>
      </c>
      <c r="F99">
        <f>SUMIFS(Registre!J:J,Registre!F:F,A99,Registre!B:B,"BS")+SUMIFS(Registre!J:J,Registre!F:F,A99,Registre!B:B,"BT-")+SUMIFS(Registre!J:J,Registre!F:F,A99,Registre!B:B,"BI-")</f>
        <v/>
      </c>
      <c r="G99">
        <f>IF(A99&lt;&gt;"",D99+E99-F99,"")</f>
        <v/>
      </c>
      <c r="H99">
        <f>IF(Articles!J99&lt;&gt;"",Articles!J99,"")</f>
        <v/>
      </c>
      <c r="I99">
        <f>IF(Articles!K99&lt;&gt;"",Articles!K99,"")</f>
        <v/>
      </c>
      <c r="J99">
        <f>IF(AND(A99&lt;&gt;"",G99&lt;&gt;"",I99&lt;&gt;""),IF(G99&lt;=I99,"OUI","NON"),"")</f>
        <v/>
      </c>
    </row>
    <row r="100">
      <c r="A100">
        <f>IF(Articles!A100&lt;&gt;"",Articles!A100,"")</f>
        <v/>
      </c>
      <c r="B100">
        <f>IF(Articles!B100&lt;&gt;"",Articles!B100,"")</f>
        <v/>
      </c>
      <c r="C100">
        <f>IF(Articles!C100&lt;&gt;"",Articles!C100,"")</f>
        <v/>
      </c>
      <c r="D100">
        <f>IF(Articles!E100&lt;&gt;"",Articles!E100,"")</f>
        <v/>
      </c>
      <c r="E100">
        <f>SUMIFS(Registre!J:J,Registre!F:F,A100,Registre!B:B,"BE")+SUMIFS(Registre!J:J,Registre!F:F,A100,Registre!B:B,"BT+")+SUMIFS(Registre!J:J,Registre!F:F,A100,Registre!B:B,"BI+")</f>
        <v/>
      </c>
      <c r="F100">
        <f>SUMIFS(Registre!J:J,Registre!F:F,A100,Registre!B:B,"BS")+SUMIFS(Registre!J:J,Registre!F:F,A100,Registre!B:B,"BT-")+SUMIFS(Registre!J:J,Registre!F:F,A100,Registre!B:B,"BI-")</f>
        <v/>
      </c>
      <c r="G100">
        <f>IF(A100&lt;&gt;"",D100+E100-F100,"")</f>
        <v/>
      </c>
      <c r="H100">
        <f>IF(Articles!J100&lt;&gt;"",Articles!J100,"")</f>
        <v/>
      </c>
      <c r="I100">
        <f>IF(Articles!K100&lt;&gt;"",Articles!K100,"")</f>
        <v/>
      </c>
      <c r="J100">
        <f>IF(AND(A100&lt;&gt;"",G100&lt;&gt;"",I100&lt;&gt;""),IF(G100&lt;=I100,"OUI","NON"),"")</f>
        <v/>
      </c>
    </row>
    <row r="101">
      <c r="A101">
        <f>IF(Articles!A101&lt;&gt;"",Articles!A101,"")</f>
        <v/>
      </c>
      <c r="B101">
        <f>IF(Articles!B101&lt;&gt;"",Articles!B101,"")</f>
        <v/>
      </c>
      <c r="C101">
        <f>IF(Articles!C101&lt;&gt;"",Articles!C101,"")</f>
        <v/>
      </c>
      <c r="D101">
        <f>IF(Articles!E101&lt;&gt;"",Articles!E101,"")</f>
        <v/>
      </c>
      <c r="E101">
        <f>SUMIFS(Registre!J:J,Registre!F:F,A101,Registre!B:B,"BE")+SUMIFS(Registre!J:J,Registre!F:F,A101,Registre!B:B,"BT+")+SUMIFS(Registre!J:J,Registre!F:F,A101,Registre!B:B,"BI+")</f>
        <v/>
      </c>
      <c r="F101">
        <f>SUMIFS(Registre!J:J,Registre!F:F,A101,Registre!B:B,"BS")+SUMIFS(Registre!J:J,Registre!F:F,A101,Registre!B:B,"BT-")+SUMIFS(Registre!J:J,Registre!F:F,A101,Registre!B:B,"BI-")</f>
        <v/>
      </c>
      <c r="G101">
        <f>IF(A101&lt;&gt;"",D101+E101-F101,"")</f>
        <v/>
      </c>
      <c r="H101">
        <f>IF(Articles!J101&lt;&gt;"",Articles!J101,"")</f>
        <v/>
      </c>
      <c r="I101">
        <f>IF(Articles!K101&lt;&gt;"",Articles!K101,"")</f>
        <v/>
      </c>
      <c r="J101">
        <f>IF(AND(A101&lt;&gt;"",G101&lt;&gt;"",I101&lt;&gt;""),IF(G101&lt;=I101,"OUI","NON"),"")</f>
        <v/>
      </c>
    </row>
    <row r="102">
      <c r="A102">
        <f>IF(Articles!A102&lt;&gt;"",Articles!A102,"")</f>
        <v/>
      </c>
      <c r="B102">
        <f>IF(Articles!B102&lt;&gt;"",Articles!B102,"")</f>
        <v/>
      </c>
      <c r="C102">
        <f>IF(Articles!C102&lt;&gt;"",Articles!C102,"")</f>
        <v/>
      </c>
      <c r="D102">
        <f>IF(Articles!E102&lt;&gt;"",Articles!E102,"")</f>
        <v/>
      </c>
      <c r="E102">
        <f>SUMIFS(Registre!J:J,Registre!F:F,A102,Registre!B:B,"BE")+SUMIFS(Registre!J:J,Registre!F:F,A102,Registre!B:B,"BT+")+SUMIFS(Registre!J:J,Registre!F:F,A102,Registre!B:B,"BI+")</f>
        <v/>
      </c>
      <c r="F102">
        <f>SUMIFS(Registre!J:J,Registre!F:F,A102,Registre!B:B,"BS")+SUMIFS(Registre!J:J,Registre!F:F,A102,Registre!B:B,"BT-")+SUMIFS(Registre!J:J,Registre!F:F,A102,Registre!B:B,"BI-")</f>
        <v/>
      </c>
      <c r="G102">
        <f>IF(A102&lt;&gt;"",D102+E102-F102,"")</f>
        <v/>
      </c>
      <c r="H102">
        <f>IF(Articles!J102&lt;&gt;"",Articles!J102,"")</f>
        <v/>
      </c>
      <c r="I102">
        <f>IF(Articles!K102&lt;&gt;"",Articles!K102,"")</f>
        <v/>
      </c>
      <c r="J102">
        <f>IF(AND(A102&lt;&gt;"",G102&lt;&gt;"",I102&lt;&gt;""),IF(G102&lt;=I102,"OUI","NON"),"")</f>
        <v/>
      </c>
    </row>
    <row r="103">
      <c r="A103">
        <f>IF(Articles!A103&lt;&gt;"",Articles!A103,"")</f>
        <v/>
      </c>
      <c r="B103">
        <f>IF(Articles!B103&lt;&gt;"",Articles!B103,"")</f>
        <v/>
      </c>
      <c r="C103">
        <f>IF(Articles!C103&lt;&gt;"",Articles!C103,"")</f>
        <v/>
      </c>
      <c r="D103">
        <f>IF(Articles!E103&lt;&gt;"",Articles!E103,"")</f>
        <v/>
      </c>
      <c r="E103">
        <f>SUMIFS(Registre!J:J,Registre!F:F,A103,Registre!B:B,"BE")+SUMIFS(Registre!J:J,Registre!F:F,A103,Registre!B:B,"BT+")+SUMIFS(Registre!J:J,Registre!F:F,A103,Registre!B:B,"BI+")</f>
        <v/>
      </c>
      <c r="F103">
        <f>SUMIFS(Registre!J:J,Registre!F:F,A103,Registre!B:B,"BS")+SUMIFS(Registre!J:J,Registre!F:F,A103,Registre!B:B,"BT-")+SUMIFS(Registre!J:J,Registre!F:F,A103,Registre!B:B,"BI-")</f>
        <v/>
      </c>
      <c r="G103">
        <f>IF(A103&lt;&gt;"",D103+E103-F103,"")</f>
        <v/>
      </c>
      <c r="H103">
        <f>IF(Articles!J103&lt;&gt;"",Articles!J103,"")</f>
        <v/>
      </c>
      <c r="I103">
        <f>IF(Articles!K103&lt;&gt;"",Articles!K103,"")</f>
        <v/>
      </c>
      <c r="J103">
        <f>IF(AND(A103&lt;&gt;"",G103&lt;&gt;"",I103&lt;&gt;""),IF(G103&lt;=I103,"OUI","NON"),"")</f>
        <v/>
      </c>
    </row>
    <row r="104">
      <c r="A104">
        <f>IF(Articles!A104&lt;&gt;"",Articles!A104,"")</f>
        <v/>
      </c>
      <c r="B104">
        <f>IF(Articles!B104&lt;&gt;"",Articles!B104,"")</f>
        <v/>
      </c>
      <c r="C104">
        <f>IF(Articles!C104&lt;&gt;"",Articles!C104,"")</f>
        <v/>
      </c>
      <c r="D104">
        <f>IF(Articles!E104&lt;&gt;"",Articles!E104,"")</f>
        <v/>
      </c>
      <c r="E104">
        <f>SUMIFS(Registre!J:J,Registre!F:F,A104,Registre!B:B,"BE")+SUMIFS(Registre!J:J,Registre!F:F,A104,Registre!B:B,"BT+")+SUMIFS(Registre!J:J,Registre!F:F,A104,Registre!B:B,"BI+")</f>
        <v/>
      </c>
      <c r="F104">
        <f>SUMIFS(Registre!J:J,Registre!F:F,A104,Registre!B:B,"BS")+SUMIFS(Registre!J:J,Registre!F:F,A104,Registre!B:B,"BT-")+SUMIFS(Registre!J:J,Registre!F:F,A104,Registre!B:B,"BI-")</f>
        <v/>
      </c>
      <c r="G104">
        <f>IF(A104&lt;&gt;"",D104+E104-F104,"")</f>
        <v/>
      </c>
      <c r="H104">
        <f>IF(Articles!J104&lt;&gt;"",Articles!J104,"")</f>
        <v/>
      </c>
      <c r="I104">
        <f>IF(Articles!K104&lt;&gt;"",Articles!K104,"")</f>
        <v/>
      </c>
      <c r="J104">
        <f>IF(AND(A104&lt;&gt;"",G104&lt;&gt;"",I104&lt;&gt;""),IF(G104&lt;=I104,"OUI","NON"),"")</f>
        <v/>
      </c>
    </row>
    <row r="105">
      <c r="A105">
        <f>IF(Articles!A105&lt;&gt;"",Articles!A105,"")</f>
        <v/>
      </c>
      <c r="B105">
        <f>IF(Articles!B105&lt;&gt;"",Articles!B105,"")</f>
        <v/>
      </c>
      <c r="C105">
        <f>IF(Articles!C105&lt;&gt;"",Articles!C105,"")</f>
        <v/>
      </c>
      <c r="D105">
        <f>IF(Articles!E105&lt;&gt;"",Articles!E105,"")</f>
        <v/>
      </c>
      <c r="E105">
        <f>SUMIFS(Registre!J:J,Registre!F:F,A105,Registre!B:B,"BE")+SUMIFS(Registre!J:J,Registre!F:F,A105,Registre!B:B,"BT+")+SUMIFS(Registre!J:J,Registre!F:F,A105,Registre!B:B,"BI+")</f>
        <v/>
      </c>
      <c r="F105">
        <f>SUMIFS(Registre!J:J,Registre!F:F,A105,Registre!B:B,"BS")+SUMIFS(Registre!J:J,Registre!F:F,A105,Registre!B:B,"BT-")+SUMIFS(Registre!J:J,Registre!F:F,A105,Registre!B:B,"BI-")</f>
        <v/>
      </c>
      <c r="G105">
        <f>IF(A105&lt;&gt;"",D105+E105-F105,"")</f>
        <v/>
      </c>
      <c r="H105">
        <f>IF(Articles!J105&lt;&gt;"",Articles!J105,"")</f>
        <v/>
      </c>
      <c r="I105">
        <f>IF(Articles!K105&lt;&gt;"",Articles!K105,"")</f>
        <v/>
      </c>
      <c r="J105">
        <f>IF(AND(A105&lt;&gt;"",G105&lt;&gt;"",I105&lt;&gt;""),IF(G105&lt;=I105,"OUI","NON"),"")</f>
        <v/>
      </c>
    </row>
    <row r="106">
      <c r="A106">
        <f>IF(Articles!A106&lt;&gt;"",Articles!A106,"")</f>
        <v/>
      </c>
      <c r="B106">
        <f>IF(Articles!B106&lt;&gt;"",Articles!B106,"")</f>
        <v/>
      </c>
      <c r="C106">
        <f>IF(Articles!C106&lt;&gt;"",Articles!C106,"")</f>
        <v/>
      </c>
      <c r="D106">
        <f>IF(Articles!E106&lt;&gt;"",Articles!E106,"")</f>
        <v/>
      </c>
      <c r="E106">
        <f>SUMIFS(Registre!J:J,Registre!F:F,A106,Registre!B:B,"BE")+SUMIFS(Registre!J:J,Registre!F:F,A106,Registre!B:B,"BT+")+SUMIFS(Registre!J:J,Registre!F:F,A106,Registre!B:B,"BI+")</f>
        <v/>
      </c>
      <c r="F106">
        <f>SUMIFS(Registre!J:J,Registre!F:F,A106,Registre!B:B,"BS")+SUMIFS(Registre!J:J,Registre!F:F,A106,Registre!B:B,"BT-")+SUMIFS(Registre!J:J,Registre!F:F,A106,Registre!B:B,"BI-")</f>
        <v/>
      </c>
      <c r="G106">
        <f>IF(A106&lt;&gt;"",D106+E106-F106,"")</f>
        <v/>
      </c>
      <c r="H106">
        <f>IF(Articles!J106&lt;&gt;"",Articles!J106,"")</f>
        <v/>
      </c>
      <c r="I106">
        <f>IF(Articles!K106&lt;&gt;"",Articles!K106,"")</f>
        <v/>
      </c>
      <c r="J106">
        <f>IF(AND(A106&lt;&gt;"",G106&lt;&gt;"",I106&lt;&gt;""),IF(G106&lt;=I106,"OUI","NON"),"")</f>
        <v/>
      </c>
    </row>
    <row r="107">
      <c r="A107">
        <f>IF(Articles!A107&lt;&gt;"",Articles!A107,"")</f>
        <v/>
      </c>
      <c r="B107">
        <f>IF(Articles!B107&lt;&gt;"",Articles!B107,"")</f>
        <v/>
      </c>
      <c r="C107">
        <f>IF(Articles!C107&lt;&gt;"",Articles!C107,"")</f>
        <v/>
      </c>
      <c r="D107">
        <f>IF(Articles!E107&lt;&gt;"",Articles!E107,"")</f>
        <v/>
      </c>
      <c r="E107">
        <f>SUMIFS(Registre!J:J,Registre!F:F,A107,Registre!B:B,"BE")+SUMIFS(Registre!J:J,Registre!F:F,A107,Registre!B:B,"BT+")+SUMIFS(Registre!J:J,Registre!F:F,A107,Registre!B:B,"BI+")</f>
        <v/>
      </c>
      <c r="F107">
        <f>SUMIFS(Registre!J:J,Registre!F:F,A107,Registre!B:B,"BS")+SUMIFS(Registre!J:J,Registre!F:F,A107,Registre!B:B,"BT-")+SUMIFS(Registre!J:J,Registre!F:F,A107,Registre!B:B,"BI-")</f>
        <v/>
      </c>
      <c r="G107">
        <f>IF(A107&lt;&gt;"",D107+E107-F107,"")</f>
        <v/>
      </c>
      <c r="H107">
        <f>IF(Articles!J107&lt;&gt;"",Articles!J107,"")</f>
        <v/>
      </c>
      <c r="I107">
        <f>IF(Articles!K107&lt;&gt;"",Articles!K107,"")</f>
        <v/>
      </c>
      <c r="J107">
        <f>IF(AND(A107&lt;&gt;"",G107&lt;&gt;"",I107&lt;&gt;""),IF(G107&lt;=I107,"OUI","NON"),"")</f>
        <v/>
      </c>
    </row>
    <row r="108">
      <c r="A108">
        <f>IF(Articles!A108&lt;&gt;"",Articles!A108,"")</f>
        <v/>
      </c>
      <c r="B108">
        <f>IF(Articles!B108&lt;&gt;"",Articles!B108,"")</f>
        <v/>
      </c>
      <c r="C108">
        <f>IF(Articles!C108&lt;&gt;"",Articles!C108,"")</f>
        <v/>
      </c>
      <c r="D108">
        <f>IF(Articles!E108&lt;&gt;"",Articles!E108,"")</f>
        <v/>
      </c>
      <c r="E108">
        <f>SUMIFS(Registre!J:J,Registre!F:F,A108,Registre!B:B,"BE")+SUMIFS(Registre!J:J,Registre!F:F,A108,Registre!B:B,"BT+")+SUMIFS(Registre!J:J,Registre!F:F,A108,Registre!B:B,"BI+")</f>
        <v/>
      </c>
      <c r="F108">
        <f>SUMIFS(Registre!J:J,Registre!F:F,A108,Registre!B:B,"BS")+SUMIFS(Registre!J:J,Registre!F:F,A108,Registre!B:B,"BT-")+SUMIFS(Registre!J:J,Registre!F:F,A108,Registre!B:B,"BI-")</f>
        <v/>
      </c>
      <c r="G108">
        <f>IF(A108&lt;&gt;"",D108+E108-F108,"")</f>
        <v/>
      </c>
      <c r="H108">
        <f>IF(Articles!J108&lt;&gt;"",Articles!J108,"")</f>
        <v/>
      </c>
      <c r="I108">
        <f>IF(Articles!K108&lt;&gt;"",Articles!K108,"")</f>
        <v/>
      </c>
      <c r="J108">
        <f>IF(AND(A108&lt;&gt;"",G108&lt;&gt;"",I108&lt;&gt;""),IF(G108&lt;=I108,"OUI","NON"),"")</f>
        <v/>
      </c>
    </row>
    <row r="109">
      <c r="A109">
        <f>IF(Articles!A109&lt;&gt;"",Articles!A109,"")</f>
        <v/>
      </c>
      <c r="B109">
        <f>IF(Articles!B109&lt;&gt;"",Articles!B109,"")</f>
        <v/>
      </c>
      <c r="C109">
        <f>IF(Articles!C109&lt;&gt;"",Articles!C109,"")</f>
        <v/>
      </c>
      <c r="D109">
        <f>IF(Articles!E109&lt;&gt;"",Articles!E109,"")</f>
        <v/>
      </c>
      <c r="E109">
        <f>SUMIFS(Registre!J:J,Registre!F:F,A109,Registre!B:B,"BE")+SUMIFS(Registre!J:J,Registre!F:F,A109,Registre!B:B,"BT+")+SUMIFS(Registre!J:J,Registre!F:F,A109,Registre!B:B,"BI+")</f>
        <v/>
      </c>
      <c r="F109">
        <f>SUMIFS(Registre!J:J,Registre!F:F,A109,Registre!B:B,"BS")+SUMIFS(Registre!J:J,Registre!F:F,A109,Registre!B:B,"BT-")+SUMIFS(Registre!J:J,Registre!F:F,A109,Registre!B:B,"BI-")</f>
        <v/>
      </c>
      <c r="G109">
        <f>IF(A109&lt;&gt;"",D109+E109-F109,"")</f>
        <v/>
      </c>
      <c r="H109">
        <f>IF(Articles!J109&lt;&gt;"",Articles!J109,"")</f>
        <v/>
      </c>
      <c r="I109">
        <f>IF(Articles!K109&lt;&gt;"",Articles!K109,"")</f>
        <v/>
      </c>
      <c r="J109">
        <f>IF(AND(A109&lt;&gt;"",G109&lt;&gt;"",I109&lt;&gt;""),IF(G109&lt;=I109,"OUI","NON"),"")</f>
        <v/>
      </c>
    </row>
    <row r="110">
      <c r="A110">
        <f>IF(Articles!A110&lt;&gt;"",Articles!A110,"")</f>
        <v/>
      </c>
      <c r="B110">
        <f>IF(Articles!B110&lt;&gt;"",Articles!B110,"")</f>
        <v/>
      </c>
      <c r="C110">
        <f>IF(Articles!C110&lt;&gt;"",Articles!C110,"")</f>
        <v/>
      </c>
      <c r="D110">
        <f>IF(Articles!E110&lt;&gt;"",Articles!E110,"")</f>
        <v/>
      </c>
      <c r="E110">
        <f>SUMIFS(Registre!J:J,Registre!F:F,A110,Registre!B:B,"BE")+SUMIFS(Registre!J:J,Registre!F:F,A110,Registre!B:B,"BT+")+SUMIFS(Registre!J:J,Registre!F:F,A110,Registre!B:B,"BI+")</f>
        <v/>
      </c>
      <c r="F110">
        <f>SUMIFS(Registre!J:J,Registre!F:F,A110,Registre!B:B,"BS")+SUMIFS(Registre!J:J,Registre!F:F,A110,Registre!B:B,"BT-")+SUMIFS(Registre!J:J,Registre!F:F,A110,Registre!B:B,"BI-")</f>
        <v/>
      </c>
      <c r="G110">
        <f>IF(A110&lt;&gt;"",D110+E110-F110,"")</f>
        <v/>
      </c>
      <c r="H110">
        <f>IF(Articles!J110&lt;&gt;"",Articles!J110,"")</f>
        <v/>
      </c>
      <c r="I110">
        <f>IF(Articles!K110&lt;&gt;"",Articles!K110,"")</f>
        <v/>
      </c>
      <c r="J110">
        <f>IF(AND(A110&lt;&gt;"",G110&lt;&gt;"",I110&lt;&gt;""),IF(G110&lt;=I110,"OUI","NON"),"")</f>
        <v/>
      </c>
    </row>
    <row r="111">
      <c r="A111">
        <f>IF(Articles!A111&lt;&gt;"",Articles!A111,"")</f>
        <v/>
      </c>
      <c r="B111">
        <f>IF(Articles!B111&lt;&gt;"",Articles!B111,"")</f>
        <v/>
      </c>
      <c r="C111">
        <f>IF(Articles!C111&lt;&gt;"",Articles!C111,"")</f>
        <v/>
      </c>
      <c r="D111">
        <f>IF(Articles!E111&lt;&gt;"",Articles!E111,"")</f>
        <v/>
      </c>
      <c r="E111">
        <f>SUMIFS(Registre!J:J,Registre!F:F,A111,Registre!B:B,"BE")+SUMIFS(Registre!J:J,Registre!F:F,A111,Registre!B:B,"BT+")+SUMIFS(Registre!J:J,Registre!F:F,A111,Registre!B:B,"BI+")</f>
        <v/>
      </c>
      <c r="F111">
        <f>SUMIFS(Registre!J:J,Registre!F:F,A111,Registre!B:B,"BS")+SUMIFS(Registre!J:J,Registre!F:F,A111,Registre!B:B,"BT-")+SUMIFS(Registre!J:J,Registre!F:F,A111,Registre!B:B,"BI-")</f>
        <v/>
      </c>
      <c r="G111">
        <f>IF(A111&lt;&gt;"",D111+E111-F111,"")</f>
        <v/>
      </c>
      <c r="H111">
        <f>IF(Articles!J111&lt;&gt;"",Articles!J111,"")</f>
        <v/>
      </c>
      <c r="I111">
        <f>IF(Articles!K111&lt;&gt;"",Articles!K111,"")</f>
        <v/>
      </c>
      <c r="J111">
        <f>IF(AND(A111&lt;&gt;"",G111&lt;&gt;"",I111&lt;&gt;""),IF(G111&lt;=I111,"OUI","NON"),"")</f>
        <v/>
      </c>
    </row>
    <row r="112">
      <c r="A112">
        <f>IF(Articles!A112&lt;&gt;"",Articles!A112,"")</f>
        <v/>
      </c>
      <c r="B112">
        <f>IF(Articles!B112&lt;&gt;"",Articles!B112,"")</f>
        <v/>
      </c>
      <c r="C112">
        <f>IF(Articles!C112&lt;&gt;"",Articles!C112,"")</f>
        <v/>
      </c>
      <c r="D112">
        <f>IF(Articles!E112&lt;&gt;"",Articles!E112,"")</f>
        <v/>
      </c>
      <c r="E112">
        <f>SUMIFS(Registre!J:J,Registre!F:F,A112,Registre!B:B,"BE")+SUMIFS(Registre!J:J,Registre!F:F,A112,Registre!B:B,"BT+")+SUMIFS(Registre!J:J,Registre!F:F,A112,Registre!B:B,"BI+")</f>
        <v/>
      </c>
      <c r="F112">
        <f>SUMIFS(Registre!J:J,Registre!F:F,A112,Registre!B:B,"BS")+SUMIFS(Registre!J:J,Registre!F:F,A112,Registre!B:B,"BT-")+SUMIFS(Registre!J:J,Registre!F:F,A112,Registre!B:B,"BI-")</f>
        <v/>
      </c>
      <c r="G112">
        <f>IF(A112&lt;&gt;"",D112+E112-F112,"")</f>
        <v/>
      </c>
      <c r="H112">
        <f>IF(Articles!J112&lt;&gt;"",Articles!J112,"")</f>
        <v/>
      </c>
      <c r="I112">
        <f>IF(Articles!K112&lt;&gt;"",Articles!K112,"")</f>
        <v/>
      </c>
      <c r="J112">
        <f>IF(AND(A112&lt;&gt;"",G112&lt;&gt;"",I112&lt;&gt;""),IF(G112&lt;=I112,"OUI","NON"),"")</f>
        <v/>
      </c>
    </row>
    <row r="113">
      <c r="A113">
        <f>IF(Articles!A113&lt;&gt;"",Articles!A113,"")</f>
        <v/>
      </c>
      <c r="B113">
        <f>IF(Articles!B113&lt;&gt;"",Articles!B113,"")</f>
        <v/>
      </c>
      <c r="C113">
        <f>IF(Articles!C113&lt;&gt;"",Articles!C113,"")</f>
        <v/>
      </c>
      <c r="D113">
        <f>IF(Articles!E113&lt;&gt;"",Articles!E113,"")</f>
        <v/>
      </c>
      <c r="E113">
        <f>SUMIFS(Registre!J:J,Registre!F:F,A113,Registre!B:B,"BE")+SUMIFS(Registre!J:J,Registre!F:F,A113,Registre!B:B,"BT+")+SUMIFS(Registre!J:J,Registre!F:F,A113,Registre!B:B,"BI+")</f>
        <v/>
      </c>
      <c r="F113">
        <f>SUMIFS(Registre!J:J,Registre!F:F,A113,Registre!B:B,"BS")+SUMIFS(Registre!J:J,Registre!F:F,A113,Registre!B:B,"BT-")+SUMIFS(Registre!J:J,Registre!F:F,A113,Registre!B:B,"BI-")</f>
        <v/>
      </c>
      <c r="G113">
        <f>IF(A113&lt;&gt;"",D113+E113-F113,"")</f>
        <v/>
      </c>
      <c r="H113">
        <f>IF(Articles!J113&lt;&gt;"",Articles!J113,"")</f>
        <v/>
      </c>
      <c r="I113">
        <f>IF(Articles!K113&lt;&gt;"",Articles!K113,"")</f>
        <v/>
      </c>
      <c r="J113">
        <f>IF(AND(A113&lt;&gt;"",G113&lt;&gt;"",I113&lt;&gt;""),IF(G113&lt;=I113,"OUI","NON"),"")</f>
        <v/>
      </c>
    </row>
    <row r="114">
      <c r="A114">
        <f>IF(Articles!A114&lt;&gt;"",Articles!A114,"")</f>
        <v/>
      </c>
      <c r="B114">
        <f>IF(Articles!B114&lt;&gt;"",Articles!B114,"")</f>
        <v/>
      </c>
      <c r="C114">
        <f>IF(Articles!C114&lt;&gt;"",Articles!C114,"")</f>
        <v/>
      </c>
      <c r="D114">
        <f>IF(Articles!E114&lt;&gt;"",Articles!E114,"")</f>
        <v/>
      </c>
      <c r="E114">
        <f>SUMIFS(Registre!J:J,Registre!F:F,A114,Registre!B:B,"BE")+SUMIFS(Registre!J:J,Registre!F:F,A114,Registre!B:B,"BT+")+SUMIFS(Registre!J:J,Registre!F:F,A114,Registre!B:B,"BI+")</f>
        <v/>
      </c>
      <c r="F114">
        <f>SUMIFS(Registre!J:J,Registre!F:F,A114,Registre!B:B,"BS")+SUMIFS(Registre!J:J,Registre!F:F,A114,Registre!B:B,"BT-")+SUMIFS(Registre!J:J,Registre!F:F,A114,Registre!B:B,"BI-")</f>
        <v/>
      </c>
      <c r="G114">
        <f>IF(A114&lt;&gt;"",D114+E114-F114,"")</f>
        <v/>
      </c>
      <c r="H114">
        <f>IF(Articles!J114&lt;&gt;"",Articles!J114,"")</f>
        <v/>
      </c>
      <c r="I114">
        <f>IF(Articles!K114&lt;&gt;"",Articles!K114,"")</f>
        <v/>
      </c>
      <c r="J114">
        <f>IF(AND(A114&lt;&gt;"",G114&lt;&gt;"",I114&lt;&gt;""),IF(G114&lt;=I114,"OUI","NON"),"")</f>
        <v/>
      </c>
    </row>
    <row r="115">
      <c r="A115">
        <f>IF(Articles!A115&lt;&gt;"",Articles!A115,"")</f>
        <v/>
      </c>
      <c r="B115">
        <f>IF(Articles!B115&lt;&gt;"",Articles!B115,"")</f>
        <v/>
      </c>
      <c r="C115">
        <f>IF(Articles!C115&lt;&gt;"",Articles!C115,"")</f>
        <v/>
      </c>
      <c r="D115">
        <f>IF(Articles!E115&lt;&gt;"",Articles!E115,"")</f>
        <v/>
      </c>
      <c r="E115">
        <f>SUMIFS(Registre!J:J,Registre!F:F,A115,Registre!B:B,"BE")+SUMIFS(Registre!J:J,Registre!F:F,A115,Registre!B:B,"BT+")+SUMIFS(Registre!J:J,Registre!F:F,A115,Registre!B:B,"BI+")</f>
        <v/>
      </c>
      <c r="F115">
        <f>SUMIFS(Registre!J:J,Registre!F:F,A115,Registre!B:B,"BS")+SUMIFS(Registre!J:J,Registre!F:F,A115,Registre!B:B,"BT-")+SUMIFS(Registre!J:J,Registre!F:F,A115,Registre!B:B,"BI-")</f>
        <v/>
      </c>
      <c r="G115">
        <f>IF(A115&lt;&gt;"",D115+E115-F115,"")</f>
        <v/>
      </c>
      <c r="H115">
        <f>IF(Articles!J115&lt;&gt;"",Articles!J115,"")</f>
        <v/>
      </c>
      <c r="I115">
        <f>IF(Articles!K115&lt;&gt;"",Articles!K115,"")</f>
        <v/>
      </c>
      <c r="J115">
        <f>IF(AND(A115&lt;&gt;"",G115&lt;&gt;"",I115&lt;&gt;""),IF(G115&lt;=I115,"OUI","NON"),"")</f>
        <v/>
      </c>
    </row>
    <row r="116">
      <c r="A116">
        <f>IF(Articles!A116&lt;&gt;"",Articles!A116,"")</f>
        <v/>
      </c>
      <c r="B116">
        <f>IF(Articles!B116&lt;&gt;"",Articles!B116,"")</f>
        <v/>
      </c>
      <c r="C116">
        <f>IF(Articles!C116&lt;&gt;"",Articles!C116,"")</f>
        <v/>
      </c>
      <c r="D116">
        <f>IF(Articles!E116&lt;&gt;"",Articles!E116,"")</f>
        <v/>
      </c>
      <c r="E116">
        <f>SUMIFS(Registre!J:J,Registre!F:F,A116,Registre!B:B,"BE")+SUMIFS(Registre!J:J,Registre!F:F,A116,Registre!B:B,"BT+")+SUMIFS(Registre!J:J,Registre!F:F,A116,Registre!B:B,"BI+")</f>
        <v/>
      </c>
      <c r="F116">
        <f>SUMIFS(Registre!J:J,Registre!F:F,A116,Registre!B:B,"BS")+SUMIFS(Registre!J:J,Registre!F:F,A116,Registre!B:B,"BT-")+SUMIFS(Registre!J:J,Registre!F:F,A116,Registre!B:B,"BI-")</f>
        <v/>
      </c>
      <c r="G116">
        <f>IF(A116&lt;&gt;"",D116+E116-F116,"")</f>
        <v/>
      </c>
      <c r="H116">
        <f>IF(Articles!J116&lt;&gt;"",Articles!J116,"")</f>
        <v/>
      </c>
      <c r="I116">
        <f>IF(Articles!K116&lt;&gt;"",Articles!K116,"")</f>
        <v/>
      </c>
      <c r="J116">
        <f>IF(AND(A116&lt;&gt;"",G116&lt;&gt;"",I116&lt;&gt;""),IF(G116&lt;=I116,"OUI","NON"),"")</f>
        <v/>
      </c>
    </row>
    <row r="117">
      <c r="A117">
        <f>IF(Articles!A117&lt;&gt;"",Articles!A117,"")</f>
        <v/>
      </c>
      <c r="B117">
        <f>IF(Articles!B117&lt;&gt;"",Articles!B117,"")</f>
        <v/>
      </c>
      <c r="C117">
        <f>IF(Articles!C117&lt;&gt;"",Articles!C117,"")</f>
        <v/>
      </c>
      <c r="D117">
        <f>IF(Articles!E117&lt;&gt;"",Articles!E117,"")</f>
        <v/>
      </c>
      <c r="E117">
        <f>SUMIFS(Registre!J:J,Registre!F:F,A117,Registre!B:B,"BE")+SUMIFS(Registre!J:J,Registre!F:F,A117,Registre!B:B,"BT+")+SUMIFS(Registre!J:J,Registre!F:F,A117,Registre!B:B,"BI+")</f>
        <v/>
      </c>
      <c r="F117">
        <f>SUMIFS(Registre!J:J,Registre!F:F,A117,Registre!B:B,"BS")+SUMIFS(Registre!J:J,Registre!F:F,A117,Registre!B:B,"BT-")+SUMIFS(Registre!J:J,Registre!F:F,A117,Registre!B:B,"BI-")</f>
        <v/>
      </c>
      <c r="G117">
        <f>IF(A117&lt;&gt;"",D117+E117-F117,"")</f>
        <v/>
      </c>
      <c r="H117">
        <f>IF(Articles!J117&lt;&gt;"",Articles!J117,"")</f>
        <v/>
      </c>
      <c r="I117">
        <f>IF(Articles!K117&lt;&gt;"",Articles!K117,"")</f>
        <v/>
      </c>
      <c r="J117">
        <f>IF(AND(A117&lt;&gt;"",G117&lt;&gt;"",I117&lt;&gt;""),IF(G117&lt;=I117,"OUI","NON"),"")</f>
        <v/>
      </c>
    </row>
    <row r="118">
      <c r="A118">
        <f>IF(Articles!A118&lt;&gt;"",Articles!A118,"")</f>
        <v/>
      </c>
      <c r="B118">
        <f>IF(Articles!B118&lt;&gt;"",Articles!B118,"")</f>
        <v/>
      </c>
      <c r="C118">
        <f>IF(Articles!C118&lt;&gt;"",Articles!C118,"")</f>
        <v/>
      </c>
      <c r="D118">
        <f>IF(Articles!E118&lt;&gt;"",Articles!E118,"")</f>
        <v/>
      </c>
      <c r="E118">
        <f>SUMIFS(Registre!J:J,Registre!F:F,A118,Registre!B:B,"BE")+SUMIFS(Registre!J:J,Registre!F:F,A118,Registre!B:B,"BT+")+SUMIFS(Registre!J:J,Registre!F:F,A118,Registre!B:B,"BI+")</f>
        <v/>
      </c>
      <c r="F118">
        <f>SUMIFS(Registre!J:J,Registre!F:F,A118,Registre!B:B,"BS")+SUMIFS(Registre!J:J,Registre!F:F,A118,Registre!B:B,"BT-")+SUMIFS(Registre!J:J,Registre!F:F,A118,Registre!B:B,"BI-")</f>
        <v/>
      </c>
      <c r="G118">
        <f>IF(A118&lt;&gt;"",D118+E118-F118,"")</f>
        <v/>
      </c>
      <c r="H118">
        <f>IF(Articles!J118&lt;&gt;"",Articles!J118,"")</f>
        <v/>
      </c>
      <c r="I118">
        <f>IF(Articles!K118&lt;&gt;"",Articles!K118,"")</f>
        <v/>
      </c>
      <c r="J118">
        <f>IF(AND(A118&lt;&gt;"",G118&lt;&gt;"",I118&lt;&gt;""),IF(G118&lt;=I118,"OUI","NON"),"")</f>
        <v/>
      </c>
    </row>
    <row r="119">
      <c r="A119">
        <f>IF(Articles!A119&lt;&gt;"",Articles!A119,"")</f>
        <v/>
      </c>
      <c r="B119">
        <f>IF(Articles!B119&lt;&gt;"",Articles!B119,"")</f>
        <v/>
      </c>
      <c r="C119">
        <f>IF(Articles!C119&lt;&gt;"",Articles!C119,"")</f>
        <v/>
      </c>
      <c r="D119">
        <f>IF(Articles!E119&lt;&gt;"",Articles!E119,"")</f>
        <v/>
      </c>
      <c r="E119">
        <f>SUMIFS(Registre!J:J,Registre!F:F,A119,Registre!B:B,"BE")+SUMIFS(Registre!J:J,Registre!F:F,A119,Registre!B:B,"BT+")+SUMIFS(Registre!J:J,Registre!F:F,A119,Registre!B:B,"BI+")</f>
        <v/>
      </c>
      <c r="F119">
        <f>SUMIFS(Registre!J:J,Registre!F:F,A119,Registre!B:B,"BS")+SUMIFS(Registre!J:J,Registre!F:F,A119,Registre!B:B,"BT-")+SUMIFS(Registre!J:J,Registre!F:F,A119,Registre!B:B,"BI-")</f>
        <v/>
      </c>
      <c r="G119">
        <f>IF(A119&lt;&gt;"",D119+E119-F119,"")</f>
        <v/>
      </c>
      <c r="H119">
        <f>IF(Articles!J119&lt;&gt;"",Articles!J119,"")</f>
        <v/>
      </c>
      <c r="I119">
        <f>IF(Articles!K119&lt;&gt;"",Articles!K119,"")</f>
        <v/>
      </c>
      <c r="J119">
        <f>IF(AND(A119&lt;&gt;"",G119&lt;&gt;"",I119&lt;&gt;""),IF(G119&lt;=I119,"OUI","NON"),"")</f>
        <v/>
      </c>
    </row>
    <row r="120">
      <c r="A120">
        <f>IF(Articles!A120&lt;&gt;"",Articles!A120,"")</f>
        <v/>
      </c>
      <c r="B120">
        <f>IF(Articles!B120&lt;&gt;"",Articles!B120,"")</f>
        <v/>
      </c>
      <c r="C120">
        <f>IF(Articles!C120&lt;&gt;"",Articles!C120,"")</f>
        <v/>
      </c>
      <c r="D120">
        <f>IF(Articles!E120&lt;&gt;"",Articles!E120,"")</f>
        <v/>
      </c>
      <c r="E120">
        <f>SUMIFS(Registre!J:J,Registre!F:F,A120,Registre!B:B,"BE")+SUMIFS(Registre!J:J,Registre!F:F,A120,Registre!B:B,"BT+")+SUMIFS(Registre!J:J,Registre!F:F,A120,Registre!B:B,"BI+")</f>
        <v/>
      </c>
      <c r="F120">
        <f>SUMIFS(Registre!J:J,Registre!F:F,A120,Registre!B:B,"BS")+SUMIFS(Registre!J:J,Registre!F:F,A120,Registre!B:B,"BT-")+SUMIFS(Registre!J:J,Registre!F:F,A120,Registre!B:B,"BI-")</f>
        <v/>
      </c>
      <c r="G120">
        <f>IF(A120&lt;&gt;"",D120+E120-F120,"")</f>
        <v/>
      </c>
      <c r="H120">
        <f>IF(Articles!J120&lt;&gt;"",Articles!J120,"")</f>
        <v/>
      </c>
      <c r="I120">
        <f>IF(Articles!K120&lt;&gt;"",Articles!K120,"")</f>
        <v/>
      </c>
      <c r="J120">
        <f>IF(AND(A120&lt;&gt;"",G120&lt;&gt;"",I120&lt;&gt;""),IF(G120&lt;=I120,"OUI","NON"),"")</f>
        <v/>
      </c>
    </row>
    <row r="121">
      <c r="A121">
        <f>IF(Articles!A121&lt;&gt;"",Articles!A121,"")</f>
        <v/>
      </c>
      <c r="B121">
        <f>IF(Articles!B121&lt;&gt;"",Articles!B121,"")</f>
        <v/>
      </c>
      <c r="C121">
        <f>IF(Articles!C121&lt;&gt;"",Articles!C121,"")</f>
        <v/>
      </c>
      <c r="D121">
        <f>IF(Articles!E121&lt;&gt;"",Articles!E121,"")</f>
        <v/>
      </c>
      <c r="E121">
        <f>SUMIFS(Registre!J:J,Registre!F:F,A121,Registre!B:B,"BE")+SUMIFS(Registre!J:J,Registre!F:F,A121,Registre!B:B,"BT+")+SUMIFS(Registre!J:J,Registre!F:F,A121,Registre!B:B,"BI+")</f>
        <v/>
      </c>
      <c r="F121">
        <f>SUMIFS(Registre!J:J,Registre!F:F,A121,Registre!B:B,"BS")+SUMIFS(Registre!J:J,Registre!F:F,A121,Registre!B:B,"BT-")+SUMIFS(Registre!J:J,Registre!F:F,A121,Registre!B:B,"BI-")</f>
        <v/>
      </c>
      <c r="G121">
        <f>IF(A121&lt;&gt;"",D121+E121-F121,"")</f>
        <v/>
      </c>
      <c r="H121">
        <f>IF(Articles!J121&lt;&gt;"",Articles!J121,"")</f>
        <v/>
      </c>
      <c r="I121">
        <f>IF(Articles!K121&lt;&gt;"",Articles!K121,"")</f>
        <v/>
      </c>
      <c r="J121">
        <f>IF(AND(A121&lt;&gt;"",G121&lt;&gt;"",I121&lt;&gt;""),IF(G121&lt;=I121,"OUI","NON"),"")</f>
        <v/>
      </c>
    </row>
    <row r="122">
      <c r="A122">
        <f>IF(Articles!A122&lt;&gt;"",Articles!A122,"")</f>
        <v/>
      </c>
      <c r="B122">
        <f>IF(Articles!B122&lt;&gt;"",Articles!B122,"")</f>
        <v/>
      </c>
      <c r="C122">
        <f>IF(Articles!C122&lt;&gt;"",Articles!C122,"")</f>
        <v/>
      </c>
      <c r="D122">
        <f>IF(Articles!E122&lt;&gt;"",Articles!E122,"")</f>
        <v/>
      </c>
      <c r="E122">
        <f>SUMIFS(Registre!J:J,Registre!F:F,A122,Registre!B:B,"BE")+SUMIFS(Registre!J:J,Registre!F:F,A122,Registre!B:B,"BT+")+SUMIFS(Registre!J:J,Registre!F:F,A122,Registre!B:B,"BI+")</f>
        <v/>
      </c>
      <c r="F122">
        <f>SUMIFS(Registre!J:J,Registre!F:F,A122,Registre!B:B,"BS")+SUMIFS(Registre!J:J,Registre!F:F,A122,Registre!B:B,"BT-")+SUMIFS(Registre!J:J,Registre!F:F,A122,Registre!B:B,"BI-")</f>
        <v/>
      </c>
      <c r="G122">
        <f>IF(A122&lt;&gt;"",D122+E122-F122,"")</f>
        <v/>
      </c>
      <c r="H122">
        <f>IF(Articles!J122&lt;&gt;"",Articles!J122,"")</f>
        <v/>
      </c>
      <c r="I122">
        <f>IF(Articles!K122&lt;&gt;"",Articles!K122,"")</f>
        <v/>
      </c>
      <c r="J122">
        <f>IF(AND(A122&lt;&gt;"",G122&lt;&gt;"",I122&lt;&gt;""),IF(G122&lt;=I122,"OUI","NON"),"")</f>
        <v/>
      </c>
    </row>
    <row r="123">
      <c r="A123">
        <f>IF(Articles!A123&lt;&gt;"",Articles!A123,"")</f>
        <v/>
      </c>
      <c r="B123">
        <f>IF(Articles!B123&lt;&gt;"",Articles!B123,"")</f>
        <v/>
      </c>
      <c r="C123">
        <f>IF(Articles!C123&lt;&gt;"",Articles!C123,"")</f>
        <v/>
      </c>
      <c r="D123">
        <f>IF(Articles!E123&lt;&gt;"",Articles!E123,"")</f>
        <v/>
      </c>
      <c r="E123">
        <f>SUMIFS(Registre!J:J,Registre!F:F,A123,Registre!B:B,"BE")+SUMIFS(Registre!J:J,Registre!F:F,A123,Registre!B:B,"BT+")+SUMIFS(Registre!J:J,Registre!F:F,A123,Registre!B:B,"BI+")</f>
        <v/>
      </c>
      <c r="F123">
        <f>SUMIFS(Registre!J:J,Registre!F:F,A123,Registre!B:B,"BS")+SUMIFS(Registre!J:J,Registre!F:F,A123,Registre!B:B,"BT-")+SUMIFS(Registre!J:J,Registre!F:F,A123,Registre!B:B,"BI-")</f>
        <v/>
      </c>
      <c r="G123">
        <f>IF(A123&lt;&gt;"",D123+E123-F123,"")</f>
        <v/>
      </c>
      <c r="H123">
        <f>IF(Articles!J123&lt;&gt;"",Articles!J123,"")</f>
        <v/>
      </c>
      <c r="I123">
        <f>IF(Articles!K123&lt;&gt;"",Articles!K123,"")</f>
        <v/>
      </c>
      <c r="J123">
        <f>IF(AND(A123&lt;&gt;"",G123&lt;&gt;"",I123&lt;&gt;""),IF(G123&lt;=I123,"OUI","NON"),"")</f>
        <v/>
      </c>
    </row>
    <row r="124">
      <c r="A124">
        <f>IF(Articles!A124&lt;&gt;"",Articles!A124,"")</f>
        <v/>
      </c>
      <c r="B124">
        <f>IF(Articles!B124&lt;&gt;"",Articles!B124,"")</f>
        <v/>
      </c>
      <c r="C124">
        <f>IF(Articles!C124&lt;&gt;"",Articles!C124,"")</f>
        <v/>
      </c>
      <c r="D124">
        <f>IF(Articles!E124&lt;&gt;"",Articles!E124,"")</f>
        <v/>
      </c>
      <c r="E124">
        <f>SUMIFS(Registre!J:J,Registre!F:F,A124,Registre!B:B,"BE")+SUMIFS(Registre!J:J,Registre!F:F,A124,Registre!B:B,"BT+")+SUMIFS(Registre!J:J,Registre!F:F,A124,Registre!B:B,"BI+")</f>
        <v/>
      </c>
      <c r="F124">
        <f>SUMIFS(Registre!J:J,Registre!F:F,A124,Registre!B:B,"BS")+SUMIFS(Registre!J:J,Registre!F:F,A124,Registre!B:B,"BT-")+SUMIFS(Registre!J:J,Registre!F:F,A124,Registre!B:B,"BI-")</f>
        <v/>
      </c>
      <c r="G124">
        <f>IF(A124&lt;&gt;"",D124+E124-F124,"")</f>
        <v/>
      </c>
      <c r="H124">
        <f>IF(Articles!J124&lt;&gt;"",Articles!J124,"")</f>
        <v/>
      </c>
      <c r="I124">
        <f>IF(Articles!K124&lt;&gt;"",Articles!K124,"")</f>
        <v/>
      </c>
      <c r="J124">
        <f>IF(AND(A124&lt;&gt;"",G124&lt;&gt;"",I124&lt;&gt;""),IF(G124&lt;=I124,"OUI","NON"),"")</f>
        <v/>
      </c>
    </row>
    <row r="125">
      <c r="A125">
        <f>IF(Articles!A125&lt;&gt;"",Articles!A125,"")</f>
        <v/>
      </c>
      <c r="B125">
        <f>IF(Articles!B125&lt;&gt;"",Articles!B125,"")</f>
        <v/>
      </c>
      <c r="C125">
        <f>IF(Articles!C125&lt;&gt;"",Articles!C125,"")</f>
        <v/>
      </c>
      <c r="D125">
        <f>IF(Articles!E125&lt;&gt;"",Articles!E125,"")</f>
        <v/>
      </c>
      <c r="E125">
        <f>SUMIFS(Registre!J:J,Registre!F:F,A125,Registre!B:B,"BE")+SUMIFS(Registre!J:J,Registre!F:F,A125,Registre!B:B,"BT+")+SUMIFS(Registre!J:J,Registre!F:F,A125,Registre!B:B,"BI+")</f>
        <v/>
      </c>
      <c r="F125">
        <f>SUMIFS(Registre!J:J,Registre!F:F,A125,Registre!B:B,"BS")+SUMIFS(Registre!J:J,Registre!F:F,A125,Registre!B:B,"BT-")+SUMIFS(Registre!J:J,Registre!F:F,A125,Registre!B:B,"BI-")</f>
        <v/>
      </c>
      <c r="G125">
        <f>IF(A125&lt;&gt;"",D125+E125-F125,"")</f>
        <v/>
      </c>
      <c r="H125">
        <f>IF(Articles!J125&lt;&gt;"",Articles!J125,"")</f>
        <v/>
      </c>
      <c r="I125">
        <f>IF(Articles!K125&lt;&gt;"",Articles!K125,"")</f>
        <v/>
      </c>
      <c r="J125">
        <f>IF(AND(A125&lt;&gt;"",G125&lt;&gt;"",I125&lt;&gt;""),IF(G125&lt;=I125,"OUI","NON"),"")</f>
        <v/>
      </c>
    </row>
    <row r="126">
      <c r="A126">
        <f>IF(Articles!A126&lt;&gt;"",Articles!A126,"")</f>
        <v/>
      </c>
      <c r="B126">
        <f>IF(Articles!B126&lt;&gt;"",Articles!B126,"")</f>
        <v/>
      </c>
      <c r="C126">
        <f>IF(Articles!C126&lt;&gt;"",Articles!C126,"")</f>
        <v/>
      </c>
      <c r="D126">
        <f>IF(Articles!E126&lt;&gt;"",Articles!E126,"")</f>
        <v/>
      </c>
      <c r="E126">
        <f>SUMIFS(Registre!J:J,Registre!F:F,A126,Registre!B:B,"BE")+SUMIFS(Registre!J:J,Registre!F:F,A126,Registre!B:B,"BT+")+SUMIFS(Registre!J:J,Registre!F:F,A126,Registre!B:B,"BI+")</f>
        <v/>
      </c>
      <c r="F126">
        <f>SUMIFS(Registre!J:J,Registre!F:F,A126,Registre!B:B,"BS")+SUMIFS(Registre!J:J,Registre!F:F,A126,Registre!B:B,"BT-")+SUMIFS(Registre!J:J,Registre!F:F,A126,Registre!B:B,"BI-")</f>
        <v/>
      </c>
      <c r="G126">
        <f>IF(A126&lt;&gt;"",D126+E126-F126,"")</f>
        <v/>
      </c>
      <c r="H126">
        <f>IF(Articles!J126&lt;&gt;"",Articles!J126,"")</f>
        <v/>
      </c>
      <c r="I126">
        <f>IF(Articles!K126&lt;&gt;"",Articles!K126,"")</f>
        <v/>
      </c>
      <c r="J126">
        <f>IF(AND(A126&lt;&gt;"",G126&lt;&gt;"",I126&lt;&gt;""),IF(G126&lt;=I126,"OUI","NON"),"")</f>
        <v/>
      </c>
    </row>
    <row r="127">
      <c r="A127">
        <f>IF(Articles!A127&lt;&gt;"",Articles!A127,"")</f>
        <v/>
      </c>
      <c r="B127">
        <f>IF(Articles!B127&lt;&gt;"",Articles!B127,"")</f>
        <v/>
      </c>
      <c r="C127">
        <f>IF(Articles!C127&lt;&gt;"",Articles!C127,"")</f>
        <v/>
      </c>
      <c r="D127">
        <f>IF(Articles!E127&lt;&gt;"",Articles!E127,"")</f>
        <v/>
      </c>
      <c r="E127">
        <f>SUMIFS(Registre!J:J,Registre!F:F,A127,Registre!B:B,"BE")+SUMIFS(Registre!J:J,Registre!F:F,A127,Registre!B:B,"BT+")+SUMIFS(Registre!J:J,Registre!F:F,A127,Registre!B:B,"BI+")</f>
        <v/>
      </c>
      <c r="F127">
        <f>SUMIFS(Registre!J:J,Registre!F:F,A127,Registre!B:B,"BS")+SUMIFS(Registre!J:J,Registre!F:F,A127,Registre!B:B,"BT-")+SUMIFS(Registre!J:J,Registre!F:F,A127,Registre!B:B,"BI-")</f>
        <v/>
      </c>
      <c r="G127">
        <f>IF(A127&lt;&gt;"",D127+E127-F127,"")</f>
        <v/>
      </c>
      <c r="H127">
        <f>IF(Articles!J127&lt;&gt;"",Articles!J127,"")</f>
        <v/>
      </c>
      <c r="I127">
        <f>IF(Articles!K127&lt;&gt;"",Articles!K127,"")</f>
        <v/>
      </c>
      <c r="J127">
        <f>IF(AND(A127&lt;&gt;"",G127&lt;&gt;"",I127&lt;&gt;""),IF(G127&lt;=I127,"OUI","NON"),"")</f>
        <v/>
      </c>
    </row>
    <row r="128">
      <c r="A128">
        <f>IF(Articles!A128&lt;&gt;"",Articles!A128,"")</f>
        <v/>
      </c>
      <c r="B128">
        <f>IF(Articles!B128&lt;&gt;"",Articles!B128,"")</f>
        <v/>
      </c>
      <c r="C128">
        <f>IF(Articles!C128&lt;&gt;"",Articles!C128,"")</f>
        <v/>
      </c>
      <c r="D128">
        <f>IF(Articles!E128&lt;&gt;"",Articles!E128,"")</f>
        <v/>
      </c>
      <c r="E128">
        <f>SUMIFS(Registre!J:J,Registre!F:F,A128,Registre!B:B,"BE")+SUMIFS(Registre!J:J,Registre!F:F,A128,Registre!B:B,"BT+")+SUMIFS(Registre!J:J,Registre!F:F,A128,Registre!B:B,"BI+")</f>
        <v/>
      </c>
      <c r="F128">
        <f>SUMIFS(Registre!J:J,Registre!F:F,A128,Registre!B:B,"BS")+SUMIFS(Registre!J:J,Registre!F:F,A128,Registre!B:B,"BT-")+SUMIFS(Registre!J:J,Registre!F:F,A128,Registre!B:B,"BI-")</f>
        <v/>
      </c>
      <c r="G128">
        <f>IF(A128&lt;&gt;"",D128+E128-F128,"")</f>
        <v/>
      </c>
      <c r="H128">
        <f>IF(Articles!J128&lt;&gt;"",Articles!J128,"")</f>
        <v/>
      </c>
      <c r="I128">
        <f>IF(Articles!K128&lt;&gt;"",Articles!K128,"")</f>
        <v/>
      </c>
      <c r="J128">
        <f>IF(AND(A128&lt;&gt;"",G128&lt;&gt;"",I128&lt;&gt;""),IF(G128&lt;=I128,"OUI","NON"),"")</f>
        <v/>
      </c>
    </row>
    <row r="129">
      <c r="A129">
        <f>IF(Articles!A129&lt;&gt;"",Articles!A129,"")</f>
        <v/>
      </c>
      <c r="B129">
        <f>IF(Articles!B129&lt;&gt;"",Articles!B129,"")</f>
        <v/>
      </c>
      <c r="C129">
        <f>IF(Articles!C129&lt;&gt;"",Articles!C129,"")</f>
        <v/>
      </c>
      <c r="D129">
        <f>IF(Articles!E129&lt;&gt;"",Articles!E129,"")</f>
        <v/>
      </c>
      <c r="E129">
        <f>SUMIFS(Registre!J:J,Registre!F:F,A129,Registre!B:B,"BE")+SUMIFS(Registre!J:J,Registre!F:F,A129,Registre!B:B,"BT+")+SUMIFS(Registre!J:J,Registre!F:F,A129,Registre!B:B,"BI+")</f>
        <v/>
      </c>
      <c r="F129">
        <f>SUMIFS(Registre!J:J,Registre!F:F,A129,Registre!B:B,"BS")+SUMIFS(Registre!J:J,Registre!F:F,A129,Registre!B:B,"BT-")+SUMIFS(Registre!J:J,Registre!F:F,A129,Registre!B:B,"BI-")</f>
        <v/>
      </c>
      <c r="G129">
        <f>IF(A129&lt;&gt;"",D129+E129-F129,"")</f>
        <v/>
      </c>
      <c r="H129">
        <f>IF(Articles!J129&lt;&gt;"",Articles!J129,"")</f>
        <v/>
      </c>
      <c r="I129">
        <f>IF(Articles!K129&lt;&gt;"",Articles!K129,"")</f>
        <v/>
      </c>
      <c r="J129">
        <f>IF(AND(A129&lt;&gt;"",G129&lt;&gt;"",I129&lt;&gt;""),IF(G129&lt;=I129,"OUI","NON"),"")</f>
        <v/>
      </c>
    </row>
    <row r="130">
      <c r="A130">
        <f>IF(Articles!A130&lt;&gt;"",Articles!A130,"")</f>
        <v/>
      </c>
      <c r="B130">
        <f>IF(Articles!B130&lt;&gt;"",Articles!B130,"")</f>
        <v/>
      </c>
      <c r="C130">
        <f>IF(Articles!C130&lt;&gt;"",Articles!C130,"")</f>
        <v/>
      </c>
      <c r="D130">
        <f>IF(Articles!E130&lt;&gt;"",Articles!E130,"")</f>
        <v/>
      </c>
      <c r="E130">
        <f>SUMIFS(Registre!J:J,Registre!F:F,A130,Registre!B:B,"BE")+SUMIFS(Registre!J:J,Registre!F:F,A130,Registre!B:B,"BT+")+SUMIFS(Registre!J:J,Registre!F:F,A130,Registre!B:B,"BI+")</f>
        <v/>
      </c>
      <c r="F130">
        <f>SUMIFS(Registre!J:J,Registre!F:F,A130,Registre!B:B,"BS")+SUMIFS(Registre!J:J,Registre!F:F,A130,Registre!B:B,"BT-")+SUMIFS(Registre!J:J,Registre!F:F,A130,Registre!B:B,"BI-")</f>
        <v/>
      </c>
      <c r="G130">
        <f>IF(A130&lt;&gt;"",D130+E130-F130,"")</f>
        <v/>
      </c>
      <c r="H130">
        <f>IF(Articles!J130&lt;&gt;"",Articles!J130,"")</f>
        <v/>
      </c>
      <c r="I130">
        <f>IF(Articles!K130&lt;&gt;"",Articles!K130,"")</f>
        <v/>
      </c>
      <c r="J130">
        <f>IF(AND(A130&lt;&gt;"",G130&lt;&gt;"",I130&lt;&gt;""),IF(G130&lt;=I130,"OUI","NON"),"")</f>
        <v/>
      </c>
    </row>
    <row r="131">
      <c r="A131">
        <f>IF(Articles!A131&lt;&gt;"",Articles!A131,"")</f>
        <v/>
      </c>
      <c r="B131">
        <f>IF(Articles!B131&lt;&gt;"",Articles!B131,"")</f>
        <v/>
      </c>
      <c r="C131">
        <f>IF(Articles!C131&lt;&gt;"",Articles!C131,"")</f>
        <v/>
      </c>
      <c r="D131">
        <f>IF(Articles!E131&lt;&gt;"",Articles!E131,"")</f>
        <v/>
      </c>
      <c r="E131">
        <f>SUMIFS(Registre!J:J,Registre!F:F,A131,Registre!B:B,"BE")+SUMIFS(Registre!J:J,Registre!F:F,A131,Registre!B:B,"BT+")+SUMIFS(Registre!J:J,Registre!F:F,A131,Registre!B:B,"BI+")</f>
        <v/>
      </c>
      <c r="F131">
        <f>SUMIFS(Registre!J:J,Registre!F:F,A131,Registre!B:B,"BS")+SUMIFS(Registre!J:J,Registre!F:F,A131,Registre!B:B,"BT-")+SUMIFS(Registre!J:J,Registre!F:F,A131,Registre!B:B,"BI-")</f>
        <v/>
      </c>
      <c r="G131">
        <f>IF(A131&lt;&gt;"",D131+E131-F131,"")</f>
        <v/>
      </c>
      <c r="H131">
        <f>IF(Articles!J131&lt;&gt;"",Articles!J131,"")</f>
        <v/>
      </c>
      <c r="I131">
        <f>IF(Articles!K131&lt;&gt;"",Articles!K131,"")</f>
        <v/>
      </c>
      <c r="J131">
        <f>IF(AND(A131&lt;&gt;"",G131&lt;&gt;"",I131&lt;&gt;""),IF(G131&lt;=I131,"OUI","NON"),"")</f>
        <v/>
      </c>
    </row>
    <row r="132">
      <c r="A132">
        <f>IF(Articles!A132&lt;&gt;"",Articles!A132,"")</f>
        <v/>
      </c>
      <c r="B132">
        <f>IF(Articles!B132&lt;&gt;"",Articles!B132,"")</f>
        <v/>
      </c>
      <c r="C132">
        <f>IF(Articles!C132&lt;&gt;"",Articles!C132,"")</f>
        <v/>
      </c>
      <c r="D132">
        <f>IF(Articles!E132&lt;&gt;"",Articles!E132,"")</f>
        <v/>
      </c>
      <c r="E132">
        <f>SUMIFS(Registre!J:J,Registre!F:F,A132,Registre!B:B,"BE")+SUMIFS(Registre!J:J,Registre!F:F,A132,Registre!B:B,"BT+")+SUMIFS(Registre!J:J,Registre!F:F,A132,Registre!B:B,"BI+")</f>
        <v/>
      </c>
      <c r="F132">
        <f>SUMIFS(Registre!J:J,Registre!F:F,A132,Registre!B:B,"BS")+SUMIFS(Registre!J:J,Registre!F:F,A132,Registre!B:B,"BT-")+SUMIFS(Registre!J:J,Registre!F:F,A132,Registre!B:B,"BI-")</f>
        <v/>
      </c>
      <c r="G132">
        <f>IF(A132&lt;&gt;"",D132+E132-F132,"")</f>
        <v/>
      </c>
      <c r="H132">
        <f>IF(Articles!J132&lt;&gt;"",Articles!J132,"")</f>
        <v/>
      </c>
      <c r="I132">
        <f>IF(Articles!K132&lt;&gt;"",Articles!K132,"")</f>
        <v/>
      </c>
      <c r="J132">
        <f>IF(AND(A132&lt;&gt;"",G132&lt;&gt;"",I132&lt;&gt;""),IF(G132&lt;=I132,"OUI","NON"),"")</f>
        <v/>
      </c>
    </row>
    <row r="133">
      <c r="A133">
        <f>IF(Articles!A133&lt;&gt;"",Articles!A133,"")</f>
        <v/>
      </c>
      <c r="B133">
        <f>IF(Articles!B133&lt;&gt;"",Articles!B133,"")</f>
        <v/>
      </c>
      <c r="C133">
        <f>IF(Articles!C133&lt;&gt;"",Articles!C133,"")</f>
        <v/>
      </c>
      <c r="D133">
        <f>IF(Articles!E133&lt;&gt;"",Articles!E133,"")</f>
        <v/>
      </c>
      <c r="E133">
        <f>SUMIFS(Registre!J:J,Registre!F:F,A133,Registre!B:B,"BE")+SUMIFS(Registre!J:J,Registre!F:F,A133,Registre!B:B,"BT+")+SUMIFS(Registre!J:J,Registre!F:F,A133,Registre!B:B,"BI+")</f>
        <v/>
      </c>
      <c r="F133">
        <f>SUMIFS(Registre!J:J,Registre!F:F,A133,Registre!B:B,"BS")+SUMIFS(Registre!J:J,Registre!F:F,A133,Registre!B:B,"BT-")+SUMIFS(Registre!J:J,Registre!F:F,A133,Registre!B:B,"BI-")</f>
        <v/>
      </c>
      <c r="G133">
        <f>IF(A133&lt;&gt;"",D133+E133-F133,"")</f>
        <v/>
      </c>
      <c r="H133">
        <f>IF(Articles!J133&lt;&gt;"",Articles!J133,"")</f>
        <v/>
      </c>
      <c r="I133">
        <f>IF(Articles!K133&lt;&gt;"",Articles!K133,"")</f>
        <v/>
      </c>
      <c r="J133">
        <f>IF(AND(A133&lt;&gt;"",G133&lt;&gt;"",I133&lt;&gt;""),IF(G133&lt;=I133,"OUI","NON"),"")</f>
        <v/>
      </c>
    </row>
    <row r="134">
      <c r="A134">
        <f>IF(Articles!A134&lt;&gt;"",Articles!A134,"")</f>
        <v/>
      </c>
      <c r="B134">
        <f>IF(Articles!B134&lt;&gt;"",Articles!B134,"")</f>
        <v/>
      </c>
      <c r="C134">
        <f>IF(Articles!C134&lt;&gt;"",Articles!C134,"")</f>
        <v/>
      </c>
      <c r="D134">
        <f>IF(Articles!E134&lt;&gt;"",Articles!E134,"")</f>
        <v/>
      </c>
      <c r="E134">
        <f>SUMIFS(Registre!J:J,Registre!F:F,A134,Registre!B:B,"BE")+SUMIFS(Registre!J:J,Registre!F:F,A134,Registre!B:B,"BT+")+SUMIFS(Registre!J:J,Registre!F:F,A134,Registre!B:B,"BI+")</f>
        <v/>
      </c>
      <c r="F134">
        <f>SUMIFS(Registre!J:J,Registre!F:F,A134,Registre!B:B,"BS")+SUMIFS(Registre!J:J,Registre!F:F,A134,Registre!B:B,"BT-")+SUMIFS(Registre!J:J,Registre!F:F,A134,Registre!B:B,"BI-")</f>
        <v/>
      </c>
      <c r="G134">
        <f>IF(A134&lt;&gt;"",D134+E134-F134,"")</f>
        <v/>
      </c>
      <c r="H134">
        <f>IF(Articles!J134&lt;&gt;"",Articles!J134,"")</f>
        <v/>
      </c>
      <c r="I134">
        <f>IF(Articles!K134&lt;&gt;"",Articles!K134,"")</f>
        <v/>
      </c>
      <c r="J134">
        <f>IF(AND(A134&lt;&gt;"",G134&lt;&gt;"",I134&lt;&gt;""),IF(G134&lt;=I134,"OUI","NON"),"")</f>
        <v/>
      </c>
    </row>
    <row r="135">
      <c r="A135">
        <f>IF(Articles!A135&lt;&gt;"",Articles!A135,"")</f>
        <v/>
      </c>
      <c r="B135">
        <f>IF(Articles!B135&lt;&gt;"",Articles!B135,"")</f>
        <v/>
      </c>
      <c r="C135">
        <f>IF(Articles!C135&lt;&gt;"",Articles!C135,"")</f>
        <v/>
      </c>
      <c r="D135">
        <f>IF(Articles!E135&lt;&gt;"",Articles!E135,"")</f>
        <v/>
      </c>
      <c r="E135">
        <f>SUMIFS(Registre!J:J,Registre!F:F,A135,Registre!B:B,"BE")+SUMIFS(Registre!J:J,Registre!F:F,A135,Registre!B:B,"BT+")+SUMIFS(Registre!J:J,Registre!F:F,A135,Registre!B:B,"BI+")</f>
        <v/>
      </c>
      <c r="F135">
        <f>SUMIFS(Registre!J:J,Registre!F:F,A135,Registre!B:B,"BS")+SUMIFS(Registre!J:J,Registre!F:F,A135,Registre!B:B,"BT-")+SUMIFS(Registre!J:J,Registre!F:F,A135,Registre!B:B,"BI-")</f>
        <v/>
      </c>
      <c r="G135">
        <f>IF(A135&lt;&gt;"",D135+E135-F135,"")</f>
        <v/>
      </c>
      <c r="H135">
        <f>IF(Articles!J135&lt;&gt;"",Articles!J135,"")</f>
        <v/>
      </c>
      <c r="I135">
        <f>IF(Articles!K135&lt;&gt;"",Articles!K135,"")</f>
        <v/>
      </c>
      <c r="J135">
        <f>IF(AND(A135&lt;&gt;"",G135&lt;&gt;"",I135&lt;&gt;""),IF(G135&lt;=I135,"OUI","NON"),"")</f>
        <v/>
      </c>
    </row>
    <row r="136">
      <c r="A136">
        <f>IF(Articles!A136&lt;&gt;"",Articles!A136,"")</f>
        <v/>
      </c>
      <c r="B136">
        <f>IF(Articles!B136&lt;&gt;"",Articles!B136,"")</f>
        <v/>
      </c>
      <c r="C136">
        <f>IF(Articles!C136&lt;&gt;"",Articles!C136,"")</f>
        <v/>
      </c>
      <c r="D136">
        <f>IF(Articles!E136&lt;&gt;"",Articles!E136,"")</f>
        <v/>
      </c>
      <c r="E136">
        <f>SUMIFS(Registre!J:J,Registre!F:F,A136,Registre!B:B,"BE")+SUMIFS(Registre!J:J,Registre!F:F,A136,Registre!B:B,"BT+")+SUMIFS(Registre!J:J,Registre!F:F,A136,Registre!B:B,"BI+")</f>
        <v/>
      </c>
      <c r="F136">
        <f>SUMIFS(Registre!J:J,Registre!F:F,A136,Registre!B:B,"BS")+SUMIFS(Registre!J:J,Registre!F:F,A136,Registre!B:B,"BT-")+SUMIFS(Registre!J:J,Registre!F:F,A136,Registre!B:B,"BI-")</f>
        <v/>
      </c>
      <c r="G136">
        <f>IF(A136&lt;&gt;"",D136+E136-F136,"")</f>
        <v/>
      </c>
      <c r="H136">
        <f>IF(Articles!J136&lt;&gt;"",Articles!J136,"")</f>
        <v/>
      </c>
      <c r="I136">
        <f>IF(Articles!K136&lt;&gt;"",Articles!K136,"")</f>
        <v/>
      </c>
      <c r="J136">
        <f>IF(AND(A136&lt;&gt;"",G136&lt;&gt;"",I136&lt;&gt;""),IF(G136&lt;=I136,"OUI","NON"),"")</f>
        <v/>
      </c>
    </row>
    <row r="137">
      <c r="A137">
        <f>IF(Articles!A137&lt;&gt;"",Articles!A137,"")</f>
        <v/>
      </c>
      <c r="B137">
        <f>IF(Articles!B137&lt;&gt;"",Articles!B137,"")</f>
        <v/>
      </c>
      <c r="C137">
        <f>IF(Articles!C137&lt;&gt;"",Articles!C137,"")</f>
        <v/>
      </c>
      <c r="D137">
        <f>IF(Articles!E137&lt;&gt;"",Articles!E137,"")</f>
        <v/>
      </c>
      <c r="E137">
        <f>SUMIFS(Registre!J:J,Registre!F:F,A137,Registre!B:B,"BE")+SUMIFS(Registre!J:J,Registre!F:F,A137,Registre!B:B,"BT+")+SUMIFS(Registre!J:J,Registre!F:F,A137,Registre!B:B,"BI+")</f>
        <v/>
      </c>
      <c r="F137">
        <f>SUMIFS(Registre!J:J,Registre!F:F,A137,Registre!B:B,"BS")+SUMIFS(Registre!J:J,Registre!F:F,A137,Registre!B:B,"BT-")+SUMIFS(Registre!J:J,Registre!F:F,A137,Registre!B:B,"BI-")</f>
        <v/>
      </c>
      <c r="G137">
        <f>IF(A137&lt;&gt;"",D137+E137-F137,"")</f>
        <v/>
      </c>
      <c r="H137">
        <f>IF(Articles!J137&lt;&gt;"",Articles!J137,"")</f>
        <v/>
      </c>
      <c r="I137">
        <f>IF(Articles!K137&lt;&gt;"",Articles!K137,"")</f>
        <v/>
      </c>
      <c r="J137">
        <f>IF(AND(A137&lt;&gt;"",G137&lt;&gt;"",I137&lt;&gt;""),IF(G137&lt;=I137,"OUI","NON"),"")</f>
        <v/>
      </c>
    </row>
    <row r="138">
      <c r="A138">
        <f>IF(Articles!A138&lt;&gt;"",Articles!A138,"")</f>
        <v/>
      </c>
      <c r="B138">
        <f>IF(Articles!B138&lt;&gt;"",Articles!B138,"")</f>
        <v/>
      </c>
      <c r="C138">
        <f>IF(Articles!C138&lt;&gt;"",Articles!C138,"")</f>
        <v/>
      </c>
      <c r="D138">
        <f>IF(Articles!E138&lt;&gt;"",Articles!E138,"")</f>
        <v/>
      </c>
      <c r="E138">
        <f>SUMIFS(Registre!J:J,Registre!F:F,A138,Registre!B:B,"BE")+SUMIFS(Registre!J:J,Registre!F:F,A138,Registre!B:B,"BT+")+SUMIFS(Registre!J:J,Registre!F:F,A138,Registre!B:B,"BI+")</f>
        <v/>
      </c>
      <c r="F138">
        <f>SUMIFS(Registre!J:J,Registre!F:F,A138,Registre!B:B,"BS")+SUMIFS(Registre!J:J,Registre!F:F,A138,Registre!B:B,"BT-")+SUMIFS(Registre!J:J,Registre!F:F,A138,Registre!B:B,"BI-")</f>
        <v/>
      </c>
      <c r="G138">
        <f>IF(A138&lt;&gt;"",D138+E138-F138,"")</f>
        <v/>
      </c>
      <c r="H138">
        <f>IF(Articles!J138&lt;&gt;"",Articles!J138,"")</f>
        <v/>
      </c>
      <c r="I138">
        <f>IF(Articles!K138&lt;&gt;"",Articles!K138,"")</f>
        <v/>
      </c>
      <c r="J138">
        <f>IF(AND(A138&lt;&gt;"",G138&lt;&gt;"",I138&lt;&gt;""),IF(G138&lt;=I138,"OUI","NON"),"")</f>
        <v/>
      </c>
    </row>
    <row r="139">
      <c r="A139">
        <f>IF(Articles!A139&lt;&gt;"",Articles!A139,"")</f>
        <v/>
      </c>
      <c r="B139">
        <f>IF(Articles!B139&lt;&gt;"",Articles!B139,"")</f>
        <v/>
      </c>
      <c r="C139">
        <f>IF(Articles!C139&lt;&gt;"",Articles!C139,"")</f>
        <v/>
      </c>
      <c r="D139">
        <f>IF(Articles!E139&lt;&gt;"",Articles!E139,"")</f>
        <v/>
      </c>
      <c r="E139">
        <f>SUMIFS(Registre!J:J,Registre!F:F,A139,Registre!B:B,"BE")+SUMIFS(Registre!J:J,Registre!F:F,A139,Registre!B:B,"BT+")+SUMIFS(Registre!J:J,Registre!F:F,A139,Registre!B:B,"BI+")</f>
        <v/>
      </c>
      <c r="F139">
        <f>SUMIFS(Registre!J:J,Registre!F:F,A139,Registre!B:B,"BS")+SUMIFS(Registre!J:J,Registre!F:F,A139,Registre!B:B,"BT-")+SUMIFS(Registre!J:J,Registre!F:F,A139,Registre!B:B,"BI-")</f>
        <v/>
      </c>
      <c r="G139">
        <f>IF(A139&lt;&gt;"",D139+E139-F139,"")</f>
        <v/>
      </c>
      <c r="H139">
        <f>IF(Articles!J139&lt;&gt;"",Articles!J139,"")</f>
        <v/>
      </c>
      <c r="I139">
        <f>IF(Articles!K139&lt;&gt;"",Articles!K139,"")</f>
        <v/>
      </c>
      <c r="J139">
        <f>IF(AND(A139&lt;&gt;"",G139&lt;&gt;"",I139&lt;&gt;""),IF(G139&lt;=I139,"OUI","NON"),"")</f>
        <v/>
      </c>
    </row>
    <row r="140">
      <c r="A140">
        <f>IF(Articles!A140&lt;&gt;"",Articles!A140,"")</f>
        <v/>
      </c>
      <c r="B140">
        <f>IF(Articles!B140&lt;&gt;"",Articles!B140,"")</f>
        <v/>
      </c>
      <c r="C140">
        <f>IF(Articles!C140&lt;&gt;"",Articles!C140,"")</f>
        <v/>
      </c>
      <c r="D140">
        <f>IF(Articles!E140&lt;&gt;"",Articles!E140,"")</f>
        <v/>
      </c>
      <c r="E140">
        <f>SUMIFS(Registre!J:J,Registre!F:F,A140,Registre!B:B,"BE")+SUMIFS(Registre!J:J,Registre!F:F,A140,Registre!B:B,"BT+")+SUMIFS(Registre!J:J,Registre!F:F,A140,Registre!B:B,"BI+")</f>
        <v/>
      </c>
      <c r="F140">
        <f>SUMIFS(Registre!J:J,Registre!F:F,A140,Registre!B:B,"BS")+SUMIFS(Registre!J:J,Registre!F:F,A140,Registre!B:B,"BT-")+SUMIFS(Registre!J:J,Registre!F:F,A140,Registre!B:B,"BI-")</f>
        <v/>
      </c>
      <c r="G140">
        <f>IF(A140&lt;&gt;"",D140+E140-F140,"")</f>
        <v/>
      </c>
      <c r="H140">
        <f>IF(Articles!J140&lt;&gt;"",Articles!J140,"")</f>
        <v/>
      </c>
      <c r="I140">
        <f>IF(Articles!K140&lt;&gt;"",Articles!K140,"")</f>
        <v/>
      </c>
      <c r="J140">
        <f>IF(AND(A140&lt;&gt;"",G140&lt;&gt;"",I140&lt;&gt;""),IF(G140&lt;=I140,"OUI","NON"),"")</f>
        <v/>
      </c>
    </row>
    <row r="141">
      <c r="A141">
        <f>IF(Articles!A141&lt;&gt;"",Articles!A141,"")</f>
        <v/>
      </c>
      <c r="B141">
        <f>IF(Articles!B141&lt;&gt;"",Articles!B141,"")</f>
        <v/>
      </c>
      <c r="C141">
        <f>IF(Articles!C141&lt;&gt;"",Articles!C141,"")</f>
        <v/>
      </c>
      <c r="D141">
        <f>IF(Articles!E141&lt;&gt;"",Articles!E141,"")</f>
        <v/>
      </c>
      <c r="E141">
        <f>SUMIFS(Registre!J:J,Registre!F:F,A141,Registre!B:B,"BE")+SUMIFS(Registre!J:J,Registre!F:F,A141,Registre!B:B,"BT+")+SUMIFS(Registre!J:J,Registre!F:F,A141,Registre!B:B,"BI+")</f>
        <v/>
      </c>
      <c r="F141">
        <f>SUMIFS(Registre!J:J,Registre!F:F,A141,Registre!B:B,"BS")+SUMIFS(Registre!J:J,Registre!F:F,A141,Registre!B:B,"BT-")+SUMIFS(Registre!J:J,Registre!F:F,A141,Registre!B:B,"BI-")</f>
        <v/>
      </c>
      <c r="G141">
        <f>IF(A141&lt;&gt;"",D141+E141-F141,"")</f>
        <v/>
      </c>
      <c r="H141">
        <f>IF(Articles!J141&lt;&gt;"",Articles!J141,"")</f>
        <v/>
      </c>
      <c r="I141">
        <f>IF(Articles!K141&lt;&gt;"",Articles!K141,"")</f>
        <v/>
      </c>
      <c r="J141">
        <f>IF(AND(A141&lt;&gt;"",G141&lt;&gt;"",I141&lt;&gt;""),IF(G141&lt;=I141,"OUI","NON"),"")</f>
        <v/>
      </c>
    </row>
    <row r="142">
      <c r="A142">
        <f>IF(Articles!A142&lt;&gt;"",Articles!A142,"")</f>
        <v/>
      </c>
      <c r="B142">
        <f>IF(Articles!B142&lt;&gt;"",Articles!B142,"")</f>
        <v/>
      </c>
      <c r="C142">
        <f>IF(Articles!C142&lt;&gt;"",Articles!C142,"")</f>
        <v/>
      </c>
      <c r="D142">
        <f>IF(Articles!E142&lt;&gt;"",Articles!E142,"")</f>
        <v/>
      </c>
      <c r="E142">
        <f>SUMIFS(Registre!J:J,Registre!F:F,A142,Registre!B:B,"BE")+SUMIFS(Registre!J:J,Registre!F:F,A142,Registre!B:B,"BT+")+SUMIFS(Registre!J:J,Registre!F:F,A142,Registre!B:B,"BI+")</f>
        <v/>
      </c>
      <c r="F142">
        <f>SUMIFS(Registre!J:J,Registre!F:F,A142,Registre!B:B,"BS")+SUMIFS(Registre!J:J,Registre!F:F,A142,Registre!B:B,"BT-")+SUMIFS(Registre!J:J,Registre!F:F,A142,Registre!B:B,"BI-")</f>
        <v/>
      </c>
      <c r="G142">
        <f>IF(A142&lt;&gt;"",D142+E142-F142,"")</f>
        <v/>
      </c>
      <c r="H142">
        <f>IF(Articles!J142&lt;&gt;"",Articles!J142,"")</f>
        <v/>
      </c>
      <c r="I142">
        <f>IF(Articles!K142&lt;&gt;"",Articles!K142,"")</f>
        <v/>
      </c>
      <c r="J142">
        <f>IF(AND(A142&lt;&gt;"",G142&lt;&gt;"",I142&lt;&gt;""),IF(G142&lt;=I142,"OUI","NON"),"")</f>
        <v/>
      </c>
    </row>
    <row r="143">
      <c r="A143">
        <f>IF(Articles!A143&lt;&gt;"",Articles!A143,"")</f>
        <v/>
      </c>
      <c r="B143">
        <f>IF(Articles!B143&lt;&gt;"",Articles!B143,"")</f>
        <v/>
      </c>
      <c r="C143">
        <f>IF(Articles!C143&lt;&gt;"",Articles!C143,"")</f>
        <v/>
      </c>
      <c r="D143">
        <f>IF(Articles!E143&lt;&gt;"",Articles!E143,"")</f>
        <v/>
      </c>
      <c r="E143">
        <f>SUMIFS(Registre!J:J,Registre!F:F,A143,Registre!B:B,"BE")+SUMIFS(Registre!J:J,Registre!F:F,A143,Registre!B:B,"BT+")+SUMIFS(Registre!J:J,Registre!F:F,A143,Registre!B:B,"BI+")</f>
        <v/>
      </c>
      <c r="F143">
        <f>SUMIFS(Registre!J:J,Registre!F:F,A143,Registre!B:B,"BS")+SUMIFS(Registre!J:J,Registre!F:F,A143,Registre!B:B,"BT-")+SUMIFS(Registre!J:J,Registre!F:F,A143,Registre!B:B,"BI-")</f>
        <v/>
      </c>
      <c r="G143">
        <f>IF(A143&lt;&gt;"",D143+E143-F143,"")</f>
        <v/>
      </c>
      <c r="H143">
        <f>IF(Articles!J143&lt;&gt;"",Articles!J143,"")</f>
        <v/>
      </c>
      <c r="I143">
        <f>IF(Articles!K143&lt;&gt;"",Articles!K143,"")</f>
        <v/>
      </c>
      <c r="J143">
        <f>IF(AND(A143&lt;&gt;"",G143&lt;&gt;"",I143&lt;&gt;""),IF(G143&lt;=I143,"OUI","NON"),"")</f>
        <v/>
      </c>
    </row>
    <row r="144">
      <c r="A144">
        <f>IF(Articles!A144&lt;&gt;"",Articles!A144,"")</f>
        <v/>
      </c>
      <c r="B144">
        <f>IF(Articles!B144&lt;&gt;"",Articles!B144,"")</f>
        <v/>
      </c>
      <c r="C144">
        <f>IF(Articles!C144&lt;&gt;"",Articles!C144,"")</f>
        <v/>
      </c>
      <c r="D144">
        <f>IF(Articles!E144&lt;&gt;"",Articles!E144,"")</f>
        <v/>
      </c>
      <c r="E144">
        <f>SUMIFS(Registre!J:J,Registre!F:F,A144,Registre!B:B,"BE")+SUMIFS(Registre!J:J,Registre!F:F,A144,Registre!B:B,"BT+")+SUMIFS(Registre!J:J,Registre!F:F,A144,Registre!B:B,"BI+")</f>
        <v/>
      </c>
      <c r="F144">
        <f>SUMIFS(Registre!J:J,Registre!F:F,A144,Registre!B:B,"BS")+SUMIFS(Registre!J:J,Registre!F:F,A144,Registre!B:B,"BT-")+SUMIFS(Registre!J:J,Registre!F:F,A144,Registre!B:B,"BI-")</f>
        <v/>
      </c>
      <c r="G144">
        <f>IF(A144&lt;&gt;"",D144+E144-F144,"")</f>
        <v/>
      </c>
      <c r="H144">
        <f>IF(Articles!J144&lt;&gt;"",Articles!J144,"")</f>
        <v/>
      </c>
      <c r="I144">
        <f>IF(Articles!K144&lt;&gt;"",Articles!K144,"")</f>
        <v/>
      </c>
      <c r="J144">
        <f>IF(AND(A144&lt;&gt;"",G144&lt;&gt;"",I144&lt;&gt;""),IF(G144&lt;=I144,"OUI","NON"),"")</f>
        <v/>
      </c>
    </row>
    <row r="145">
      <c r="A145">
        <f>IF(Articles!A145&lt;&gt;"",Articles!A145,"")</f>
        <v/>
      </c>
      <c r="B145">
        <f>IF(Articles!B145&lt;&gt;"",Articles!B145,"")</f>
        <v/>
      </c>
      <c r="C145">
        <f>IF(Articles!C145&lt;&gt;"",Articles!C145,"")</f>
        <v/>
      </c>
      <c r="D145">
        <f>IF(Articles!E145&lt;&gt;"",Articles!E145,"")</f>
        <v/>
      </c>
      <c r="E145">
        <f>SUMIFS(Registre!J:J,Registre!F:F,A145,Registre!B:B,"BE")+SUMIFS(Registre!J:J,Registre!F:F,A145,Registre!B:B,"BT+")+SUMIFS(Registre!J:J,Registre!F:F,A145,Registre!B:B,"BI+")</f>
        <v/>
      </c>
      <c r="F145">
        <f>SUMIFS(Registre!J:J,Registre!F:F,A145,Registre!B:B,"BS")+SUMIFS(Registre!J:J,Registre!F:F,A145,Registre!B:B,"BT-")+SUMIFS(Registre!J:J,Registre!F:F,A145,Registre!B:B,"BI-")</f>
        <v/>
      </c>
      <c r="G145">
        <f>IF(A145&lt;&gt;"",D145+E145-F145,"")</f>
        <v/>
      </c>
      <c r="H145">
        <f>IF(Articles!J145&lt;&gt;"",Articles!J145,"")</f>
        <v/>
      </c>
      <c r="I145">
        <f>IF(Articles!K145&lt;&gt;"",Articles!K145,"")</f>
        <v/>
      </c>
      <c r="J145">
        <f>IF(AND(A145&lt;&gt;"",G145&lt;&gt;"",I145&lt;&gt;""),IF(G145&lt;=I145,"OUI","NON"),"")</f>
        <v/>
      </c>
    </row>
    <row r="146">
      <c r="A146">
        <f>IF(Articles!A146&lt;&gt;"",Articles!A146,"")</f>
        <v/>
      </c>
      <c r="B146">
        <f>IF(Articles!B146&lt;&gt;"",Articles!B146,"")</f>
        <v/>
      </c>
      <c r="C146">
        <f>IF(Articles!C146&lt;&gt;"",Articles!C146,"")</f>
        <v/>
      </c>
      <c r="D146">
        <f>IF(Articles!E146&lt;&gt;"",Articles!E146,"")</f>
        <v/>
      </c>
      <c r="E146">
        <f>SUMIFS(Registre!J:J,Registre!F:F,A146,Registre!B:B,"BE")+SUMIFS(Registre!J:J,Registre!F:F,A146,Registre!B:B,"BT+")+SUMIFS(Registre!J:J,Registre!F:F,A146,Registre!B:B,"BI+")</f>
        <v/>
      </c>
      <c r="F146">
        <f>SUMIFS(Registre!J:J,Registre!F:F,A146,Registre!B:B,"BS")+SUMIFS(Registre!J:J,Registre!F:F,A146,Registre!B:B,"BT-")+SUMIFS(Registre!J:J,Registre!F:F,A146,Registre!B:B,"BI-")</f>
        <v/>
      </c>
      <c r="G146">
        <f>IF(A146&lt;&gt;"",D146+E146-F146,"")</f>
        <v/>
      </c>
      <c r="H146">
        <f>IF(Articles!J146&lt;&gt;"",Articles!J146,"")</f>
        <v/>
      </c>
      <c r="I146">
        <f>IF(Articles!K146&lt;&gt;"",Articles!K146,"")</f>
        <v/>
      </c>
      <c r="J146">
        <f>IF(AND(A146&lt;&gt;"",G146&lt;&gt;"",I146&lt;&gt;""),IF(G146&lt;=I146,"OUI","NON"),"")</f>
        <v/>
      </c>
    </row>
    <row r="147">
      <c r="A147">
        <f>IF(Articles!A147&lt;&gt;"",Articles!A147,"")</f>
        <v/>
      </c>
      <c r="B147">
        <f>IF(Articles!B147&lt;&gt;"",Articles!B147,"")</f>
        <v/>
      </c>
      <c r="C147">
        <f>IF(Articles!C147&lt;&gt;"",Articles!C147,"")</f>
        <v/>
      </c>
      <c r="D147">
        <f>IF(Articles!E147&lt;&gt;"",Articles!E147,"")</f>
        <v/>
      </c>
      <c r="E147">
        <f>SUMIFS(Registre!J:J,Registre!F:F,A147,Registre!B:B,"BE")+SUMIFS(Registre!J:J,Registre!F:F,A147,Registre!B:B,"BT+")+SUMIFS(Registre!J:J,Registre!F:F,A147,Registre!B:B,"BI+")</f>
        <v/>
      </c>
      <c r="F147">
        <f>SUMIFS(Registre!J:J,Registre!F:F,A147,Registre!B:B,"BS")+SUMIFS(Registre!J:J,Registre!F:F,A147,Registre!B:B,"BT-")+SUMIFS(Registre!J:J,Registre!F:F,A147,Registre!B:B,"BI-")</f>
        <v/>
      </c>
      <c r="G147">
        <f>IF(A147&lt;&gt;"",D147+E147-F147,"")</f>
        <v/>
      </c>
      <c r="H147">
        <f>IF(Articles!J147&lt;&gt;"",Articles!J147,"")</f>
        <v/>
      </c>
      <c r="I147">
        <f>IF(Articles!K147&lt;&gt;"",Articles!K147,"")</f>
        <v/>
      </c>
      <c r="J147">
        <f>IF(AND(A147&lt;&gt;"",G147&lt;&gt;"",I147&lt;&gt;""),IF(G147&lt;=I147,"OUI","NON"),"")</f>
        <v/>
      </c>
    </row>
    <row r="148">
      <c r="A148">
        <f>IF(Articles!A148&lt;&gt;"",Articles!A148,"")</f>
        <v/>
      </c>
      <c r="B148">
        <f>IF(Articles!B148&lt;&gt;"",Articles!B148,"")</f>
        <v/>
      </c>
      <c r="C148">
        <f>IF(Articles!C148&lt;&gt;"",Articles!C148,"")</f>
        <v/>
      </c>
      <c r="D148">
        <f>IF(Articles!E148&lt;&gt;"",Articles!E148,"")</f>
        <v/>
      </c>
      <c r="E148">
        <f>SUMIFS(Registre!J:J,Registre!F:F,A148,Registre!B:B,"BE")+SUMIFS(Registre!J:J,Registre!F:F,A148,Registre!B:B,"BT+")+SUMIFS(Registre!J:J,Registre!F:F,A148,Registre!B:B,"BI+")</f>
        <v/>
      </c>
      <c r="F148">
        <f>SUMIFS(Registre!J:J,Registre!F:F,A148,Registre!B:B,"BS")+SUMIFS(Registre!J:J,Registre!F:F,A148,Registre!B:B,"BT-")+SUMIFS(Registre!J:J,Registre!F:F,A148,Registre!B:B,"BI-")</f>
        <v/>
      </c>
      <c r="G148">
        <f>IF(A148&lt;&gt;"",D148+E148-F148,"")</f>
        <v/>
      </c>
      <c r="H148">
        <f>IF(Articles!J148&lt;&gt;"",Articles!J148,"")</f>
        <v/>
      </c>
      <c r="I148">
        <f>IF(Articles!K148&lt;&gt;"",Articles!K148,"")</f>
        <v/>
      </c>
      <c r="J148">
        <f>IF(AND(A148&lt;&gt;"",G148&lt;&gt;"",I148&lt;&gt;""),IF(G148&lt;=I148,"OUI","NON"),"")</f>
        <v/>
      </c>
    </row>
    <row r="149">
      <c r="A149">
        <f>IF(Articles!A149&lt;&gt;"",Articles!A149,"")</f>
        <v/>
      </c>
      <c r="B149">
        <f>IF(Articles!B149&lt;&gt;"",Articles!B149,"")</f>
        <v/>
      </c>
      <c r="C149">
        <f>IF(Articles!C149&lt;&gt;"",Articles!C149,"")</f>
        <v/>
      </c>
      <c r="D149">
        <f>IF(Articles!E149&lt;&gt;"",Articles!E149,"")</f>
        <v/>
      </c>
      <c r="E149">
        <f>SUMIFS(Registre!J:J,Registre!F:F,A149,Registre!B:B,"BE")+SUMIFS(Registre!J:J,Registre!F:F,A149,Registre!B:B,"BT+")+SUMIFS(Registre!J:J,Registre!F:F,A149,Registre!B:B,"BI+")</f>
        <v/>
      </c>
      <c r="F149">
        <f>SUMIFS(Registre!J:J,Registre!F:F,A149,Registre!B:B,"BS")+SUMIFS(Registre!J:J,Registre!F:F,A149,Registre!B:B,"BT-")+SUMIFS(Registre!J:J,Registre!F:F,A149,Registre!B:B,"BI-")</f>
        <v/>
      </c>
      <c r="G149">
        <f>IF(A149&lt;&gt;"",D149+E149-F149,"")</f>
        <v/>
      </c>
      <c r="H149">
        <f>IF(Articles!J149&lt;&gt;"",Articles!J149,"")</f>
        <v/>
      </c>
      <c r="I149">
        <f>IF(Articles!K149&lt;&gt;"",Articles!K149,"")</f>
        <v/>
      </c>
      <c r="J149">
        <f>IF(AND(A149&lt;&gt;"",G149&lt;&gt;"",I149&lt;&gt;""),IF(G149&lt;=I149,"OUI","NON"),"")</f>
        <v/>
      </c>
    </row>
    <row r="150">
      <c r="A150">
        <f>IF(Articles!A150&lt;&gt;"",Articles!A150,"")</f>
        <v/>
      </c>
      <c r="B150">
        <f>IF(Articles!B150&lt;&gt;"",Articles!B150,"")</f>
        <v/>
      </c>
      <c r="C150">
        <f>IF(Articles!C150&lt;&gt;"",Articles!C150,"")</f>
        <v/>
      </c>
      <c r="D150">
        <f>IF(Articles!E150&lt;&gt;"",Articles!E150,"")</f>
        <v/>
      </c>
      <c r="E150">
        <f>SUMIFS(Registre!J:J,Registre!F:F,A150,Registre!B:B,"BE")+SUMIFS(Registre!J:J,Registre!F:F,A150,Registre!B:B,"BT+")+SUMIFS(Registre!J:J,Registre!F:F,A150,Registre!B:B,"BI+")</f>
        <v/>
      </c>
      <c r="F150">
        <f>SUMIFS(Registre!J:J,Registre!F:F,A150,Registre!B:B,"BS")+SUMIFS(Registre!J:J,Registre!F:F,A150,Registre!B:B,"BT-")+SUMIFS(Registre!J:J,Registre!F:F,A150,Registre!B:B,"BI-")</f>
        <v/>
      </c>
      <c r="G150">
        <f>IF(A150&lt;&gt;"",D150+E150-F150,"")</f>
        <v/>
      </c>
      <c r="H150">
        <f>IF(Articles!J150&lt;&gt;"",Articles!J150,"")</f>
        <v/>
      </c>
      <c r="I150">
        <f>IF(Articles!K150&lt;&gt;"",Articles!K150,"")</f>
        <v/>
      </c>
      <c r="J150">
        <f>IF(AND(A150&lt;&gt;"",G150&lt;&gt;"",I150&lt;&gt;""),IF(G150&lt;=I150,"OUI","NON"),"")</f>
        <v/>
      </c>
    </row>
    <row r="151">
      <c r="A151">
        <f>IF(Articles!A151&lt;&gt;"",Articles!A151,"")</f>
        <v/>
      </c>
      <c r="B151">
        <f>IF(Articles!B151&lt;&gt;"",Articles!B151,"")</f>
        <v/>
      </c>
      <c r="C151">
        <f>IF(Articles!C151&lt;&gt;"",Articles!C151,"")</f>
        <v/>
      </c>
      <c r="D151">
        <f>IF(Articles!E151&lt;&gt;"",Articles!E151,"")</f>
        <v/>
      </c>
      <c r="E151">
        <f>SUMIFS(Registre!J:J,Registre!F:F,A151,Registre!B:B,"BE")+SUMIFS(Registre!J:J,Registre!F:F,A151,Registre!B:B,"BT+")+SUMIFS(Registre!J:J,Registre!F:F,A151,Registre!B:B,"BI+")</f>
        <v/>
      </c>
      <c r="F151">
        <f>SUMIFS(Registre!J:J,Registre!F:F,A151,Registre!B:B,"BS")+SUMIFS(Registre!J:J,Registre!F:F,A151,Registre!B:B,"BT-")+SUMIFS(Registre!J:J,Registre!F:F,A151,Registre!B:B,"BI-")</f>
        <v/>
      </c>
      <c r="G151">
        <f>IF(A151&lt;&gt;"",D151+E151-F151,"")</f>
        <v/>
      </c>
      <c r="H151">
        <f>IF(Articles!J151&lt;&gt;"",Articles!J151,"")</f>
        <v/>
      </c>
      <c r="I151">
        <f>IF(Articles!K151&lt;&gt;"",Articles!K151,"")</f>
        <v/>
      </c>
      <c r="J151">
        <f>IF(AND(A151&lt;&gt;"",G151&lt;&gt;"",I151&lt;&gt;""),IF(G151&lt;=I151,"OUI","NON"),"")</f>
        <v/>
      </c>
    </row>
    <row r="152">
      <c r="A152">
        <f>IF(Articles!A152&lt;&gt;"",Articles!A152,"")</f>
        <v/>
      </c>
      <c r="B152">
        <f>IF(Articles!B152&lt;&gt;"",Articles!B152,"")</f>
        <v/>
      </c>
      <c r="C152">
        <f>IF(Articles!C152&lt;&gt;"",Articles!C152,"")</f>
        <v/>
      </c>
      <c r="D152">
        <f>IF(Articles!E152&lt;&gt;"",Articles!E152,"")</f>
        <v/>
      </c>
      <c r="E152">
        <f>SUMIFS(Registre!J:J,Registre!F:F,A152,Registre!B:B,"BE")+SUMIFS(Registre!J:J,Registre!F:F,A152,Registre!B:B,"BT+")+SUMIFS(Registre!J:J,Registre!F:F,A152,Registre!B:B,"BI+")</f>
        <v/>
      </c>
      <c r="F152">
        <f>SUMIFS(Registre!J:J,Registre!F:F,A152,Registre!B:B,"BS")+SUMIFS(Registre!J:J,Registre!F:F,A152,Registre!B:B,"BT-")+SUMIFS(Registre!J:J,Registre!F:F,A152,Registre!B:B,"BI-")</f>
        <v/>
      </c>
      <c r="G152">
        <f>IF(A152&lt;&gt;"",D152+E152-F152,"")</f>
        <v/>
      </c>
      <c r="H152">
        <f>IF(Articles!J152&lt;&gt;"",Articles!J152,"")</f>
        <v/>
      </c>
      <c r="I152">
        <f>IF(Articles!K152&lt;&gt;"",Articles!K152,"")</f>
        <v/>
      </c>
      <c r="J152">
        <f>IF(AND(A152&lt;&gt;"",G152&lt;&gt;"",I152&lt;&gt;""),IF(G152&lt;=I152,"OUI","NON"),"")</f>
        <v/>
      </c>
    </row>
    <row r="153">
      <c r="A153">
        <f>IF(Articles!A153&lt;&gt;"",Articles!A153,"")</f>
        <v/>
      </c>
      <c r="B153">
        <f>IF(Articles!B153&lt;&gt;"",Articles!B153,"")</f>
        <v/>
      </c>
      <c r="C153">
        <f>IF(Articles!C153&lt;&gt;"",Articles!C153,"")</f>
        <v/>
      </c>
      <c r="D153">
        <f>IF(Articles!E153&lt;&gt;"",Articles!E153,"")</f>
        <v/>
      </c>
      <c r="E153">
        <f>SUMIFS(Registre!J:J,Registre!F:F,A153,Registre!B:B,"BE")+SUMIFS(Registre!J:J,Registre!F:F,A153,Registre!B:B,"BT+")+SUMIFS(Registre!J:J,Registre!F:F,A153,Registre!B:B,"BI+")</f>
        <v/>
      </c>
      <c r="F153">
        <f>SUMIFS(Registre!J:J,Registre!F:F,A153,Registre!B:B,"BS")+SUMIFS(Registre!J:J,Registre!F:F,A153,Registre!B:B,"BT-")+SUMIFS(Registre!J:J,Registre!F:F,A153,Registre!B:B,"BI-")</f>
        <v/>
      </c>
      <c r="G153">
        <f>IF(A153&lt;&gt;"",D153+E153-F153,"")</f>
        <v/>
      </c>
      <c r="H153">
        <f>IF(Articles!J153&lt;&gt;"",Articles!J153,"")</f>
        <v/>
      </c>
      <c r="I153">
        <f>IF(Articles!K153&lt;&gt;"",Articles!K153,"")</f>
        <v/>
      </c>
      <c r="J153">
        <f>IF(AND(A153&lt;&gt;"",G153&lt;&gt;"",I153&lt;&gt;""),IF(G153&lt;=I153,"OUI","NON"),"")</f>
        <v/>
      </c>
    </row>
    <row r="154">
      <c r="A154">
        <f>IF(Articles!A154&lt;&gt;"",Articles!A154,"")</f>
        <v/>
      </c>
      <c r="B154">
        <f>IF(Articles!B154&lt;&gt;"",Articles!B154,"")</f>
        <v/>
      </c>
      <c r="C154">
        <f>IF(Articles!C154&lt;&gt;"",Articles!C154,"")</f>
        <v/>
      </c>
      <c r="D154">
        <f>IF(Articles!E154&lt;&gt;"",Articles!E154,"")</f>
        <v/>
      </c>
      <c r="E154">
        <f>SUMIFS(Registre!J:J,Registre!F:F,A154,Registre!B:B,"BE")+SUMIFS(Registre!J:J,Registre!F:F,A154,Registre!B:B,"BT+")+SUMIFS(Registre!J:J,Registre!F:F,A154,Registre!B:B,"BI+")</f>
        <v/>
      </c>
      <c r="F154">
        <f>SUMIFS(Registre!J:J,Registre!F:F,A154,Registre!B:B,"BS")+SUMIFS(Registre!J:J,Registre!F:F,A154,Registre!B:B,"BT-")+SUMIFS(Registre!J:J,Registre!F:F,A154,Registre!B:B,"BI-")</f>
        <v/>
      </c>
      <c r="G154">
        <f>IF(A154&lt;&gt;"",D154+E154-F154,"")</f>
        <v/>
      </c>
      <c r="H154">
        <f>IF(Articles!J154&lt;&gt;"",Articles!J154,"")</f>
        <v/>
      </c>
      <c r="I154">
        <f>IF(Articles!K154&lt;&gt;"",Articles!K154,"")</f>
        <v/>
      </c>
      <c r="J154">
        <f>IF(AND(A154&lt;&gt;"",G154&lt;&gt;"",I154&lt;&gt;""),IF(G154&lt;=I154,"OUI","NON"),"")</f>
        <v/>
      </c>
    </row>
    <row r="155">
      <c r="A155">
        <f>IF(Articles!A155&lt;&gt;"",Articles!A155,"")</f>
        <v/>
      </c>
      <c r="B155">
        <f>IF(Articles!B155&lt;&gt;"",Articles!B155,"")</f>
        <v/>
      </c>
      <c r="C155">
        <f>IF(Articles!C155&lt;&gt;"",Articles!C155,"")</f>
        <v/>
      </c>
      <c r="D155">
        <f>IF(Articles!E155&lt;&gt;"",Articles!E155,"")</f>
        <v/>
      </c>
      <c r="E155">
        <f>SUMIFS(Registre!J:J,Registre!F:F,A155,Registre!B:B,"BE")+SUMIFS(Registre!J:J,Registre!F:F,A155,Registre!B:B,"BT+")+SUMIFS(Registre!J:J,Registre!F:F,A155,Registre!B:B,"BI+")</f>
        <v/>
      </c>
      <c r="F155">
        <f>SUMIFS(Registre!J:J,Registre!F:F,A155,Registre!B:B,"BS")+SUMIFS(Registre!J:J,Registre!F:F,A155,Registre!B:B,"BT-")+SUMIFS(Registre!J:J,Registre!F:F,A155,Registre!B:B,"BI-")</f>
        <v/>
      </c>
      <c r="G155">
        <f>IF(A155&lt;&gt;"",D155+E155-F155,"")</f>
        <v/>
      </c>
      <c r="H155">
        <f>IF(Articles!J155&lt;&gt;"",Articles!J155,"")</f>
        <v/>
      </c>
      <c r="I155">
        <f>IF(Articles!K155&lt;&gt;"",Articles!K155,"")</f>
        <v/>
      </c>
      <c r="J155">
        <f>IF(AND(A155&lt;&gt;"",G155&lt;&gt;"",I155&lt;&gt;""),IF(G155&lt;=I155,"OUI","NON"),"")</f>
        <v/>
      </c>
    </row>
    <row r="156">
      <c r="A156">
        <f>IF(Articles!A156&lt;&gt;"",Articles!A156,"")</f>
        <v/>
      </c>
      <c r="B156">
        <f>IF(Articles!B156&lt;&gt;"",Articles!B156,"")</f>
        <v/>
      </c>
      <c r="C156">
        <f>IF(Articles!C156&lt;&gt;"",Articles!C156,"")</f>
        <v/>
      </c>
      <c r="D156">
        <f>IF(Articles!E156&lt;&gt;"",Articles!E156,"")</f>
        <v/>
      </c>
      <c r="E156">
        <f>SUMIFS(Registre!J:J,Registre!F:F,A156,Registre!B:B,"BE")+SUMIFS(Registre!J:J,Registre!F:F,A156,Registre!B:B,"BT+")+SUMIFS(Registre!J:J,Registre!F:F,A156,Registre!B:B,"BI+")</f>
        <v/>
      </c>
      <c r="F156">
        <f>SUMIFS(Registre!J:J,Registre!F:F,A156,Registre!B:B,"BS")+SUMIFS(Registre!J:J,Registre!F:F,A156,Registre!B:B,"BT-")+SUMIFS(Registre!J:J,Registre!F:F,A156,Registre!B:B,"BI-")</f>
        <v/>
      </c>
      <c r="G156">
        <f>IF(A156&lt;&gt;"",D156+E156-F156,"")</f>
        <v/>
      </c>
      <c r="H156">
        <f>IF(Articles!J156&lt;&gt;"",Articles!J156,"")</f>
        <v/>
      </c>
      <c r="I156">
        <f>IF(Articles!K156&lt;&gt;"",Articles!K156,"")</f>
        <v/>
      </c>
      <c r="J156">
        <f>IF(AND(A156&lt;&gt;"",G156&lt;&gt;"",I156&lt;&gt;""),IF(G156&lt;=I156,"OUI","NON"),"")</f>
        <v/>
      </c>
    </row>
    <row r="157">
      <c r="A157">
        <f>IF(Articles!A157&lt;&gt;"",Articles!A157,"")</f>
        <v/>
      </c>
      <c r="B157">
        <f>IF(Articles!B157&lt;&gt;"",Articles!B157,"")</f>
        <v/>
      </c>
      <c r="C157">
        <f>IF(Articles!C157&lt;&gt;"",Articles!C157,"")</f>
        <v/>
      </c>
      <c r="D157">
        <f>IF(Articles!E157&lt;&gt;"",Articles!E157,"")</f>
        <v/>
      </c>
      <c r="E157">
        <f>SUMIFS(Registre!J:J,Registre!F:F,A157,Registre!B:B,"BE")+SUMIFS(Registre!J:J,Registre!F:F,A157,Registre!B:B,"BT+")+SUMIFS(Registre!J:J,Registre!F:F,A157,Registre!B:B,"BI+")</f>
        <v/>
      </c>
      <c r="F157">
        <f>SUMIFS(Registre!J:J,Registre!F:F,A157,Registre!B:B,"BS")+SUMIFS(Registre!J:J,Registre!F:F,A157,Registre!B:B,"BT-")+SUMIFS(Registre!J:J,Registre!F:F,A157,Registre!B:B,"BI-")</f>
        <v/>
      </c>
      <c r="G157">
        <f>IF(A157&lt;&gt;"",D157+E157-F157,"")</f>
        <v/>
      </c>
      <c r="H157">
        <f>IF(Articles!J157&lt;&gt;"",Articles!J157,"")</f>
        <v/>
      </c>
      <c r="I157">
        <f>IF(Articles!K157&lt;&gt;"",Articles!K157,"")</f>
        <v/>
      </c>
      <c r="J157">
        <f>IF(AND(A157&lt;&gt;"",G157&lt;&gt;"",I157&lt;&gt;""),IF(G157&lt;=I157,"OUI","NON"),"")</f>
        <v/>
      </c>
    </row>
    <row r="158">
      <c r="A158">
        <f>IF(Articles!A158&lt;&gt;"",Articles!A158,"")</f>
        <v/>
      </c>
      <c r="B158">
        <f>IF(Articles!B158&lt;&gt;"",Articles!B158,"")</f>
        <v/>
      </c>
      <c r="C158">
        <f>IF(Articles!C158&lt;&gt;"",Articles!C158,"")</f>
        <v/>
      </c>
      <c r="D158">
        <f>IF(Articles!E158&lt;&gt;"",Articles!E158,"")</f>
        <v/>
      </c>
      <c r="E158">
        <f>SUMIFS(Registre!J:J,Registre!F:F,A158,Registre!B:B,"BE")+SUMIFS(Registre!J:J,Registre!F:F,A158,Registre!B:B,"BT+")+SUMIFS(Registre!J:J,Registre!F:F,A158,Registre!B:B,"BI+")</f>
        <v/>
      </c>
      <c r="F158">
        <f>SUMIFS(Registre!J:J,Registre!F:F,A158,Registre!B:B,"BS")+SUMIFS(Registre!J:J,Registre!F:F,A158,Registre!B:B,"BT-")+SUMIFS(Registre!J:J,Registre!F:F,A158,Registre!B:B,"BI-")</f>
        <v/>
      </c>
      <c r="G158">
        <f>IF(A158&lt;&gt;"",D158+E158-F158,"")</f>
        <v/>
      </c>
      <c r="H158">
        <f>IF(Articles!J158&lt;&gt;"",Articles!J158,"")</f>
        <v/>
      </c>
      <c r="I158">
        <f>IF(Articles!K158&lt;&gt;"",Articles!K158,"")</f>
        <v/>
      </c>
      <c r="J158">
        <f>IF(AND(A158&lt;&gt;"",G158&lt;&gt;"",I158&lt;&gt;""),IF(G158&lt;=I158,"OUI","NON"),"")</f>
        <v/>
      </c>
    </row>
    <row r="159">
      <c r="A159">
        <f>IF(Articles!A159&lt;&gt;"",Articles!A159,"")</f>
        <v/>
      </c>
      <c r="B159">
        <f>IF(Articles!B159&lt;&gt;"",Articles!B159,"")</f>
        <v/>
      </c>
      <c r="C159">
        <f>IF(Articles!C159&lt;&gt;"",Articles!C159,"")</f>
        <v/>
      </c>
      <c r="D159">
        <f>IF(Articles!E159&lt;&gt;"",Articles!E159,"")</f>
        <v/>
      </c>
      <c r="E159">
        <f>SUMIFS(Registre!J:J,Registre!F:F,A159,Registre!B:B,"BE")+SUMIFS(Registre!J:J,Registre!F:F,A159,Registre!B:B,"BT+")+SUMIFS(Registre!J:J,Registre!F:F,A159,Registre!B:B,"BI+")</f>
        <v/>
      </c>
      <c r="F159">
        <f>SUMIFS(Registre!J:J,Registre!F:F,A159,Registre!B:B,"BS")+SUMIFS(Registre!J:J,Registre!F:F,A159,Registre!B:B,"BT-")+SUMIFS(Registre!J:J,Registre!F:F,A159,Registre!B:B,"BI-")</f>
        <v/>
      </c>
      <c r="G159">
        <f>IF(A159&lt;&gt;"",D159+E159-F159,"")</f>
        <v/>
      </c>
      <c r="H159">
        <f>IF(Articles!J159&lt;&gt;"",Articles!J159,"")</f>
        <v/>
      </c>
      <c r="I159">
        <f>IF(Articles!K159&lt;&gt;"",Articles!K159,"")</f>
        <v/>
      </c>
      <c r="J159">
        <f>IF(AND(A159&lt;&gt;"",G159&lt;&gt;"",I159&lt;&gt;""),IF(G159&lt;=I159,"OUI","NON"),"")</f>
        <v/>
      </c>
    </row>
    <row r="160">
      <c r="A160">
        <f>IF(Articles!A160&lt;&gt;"",Articles!A160,"")</f>
        <v/>
      </c>
      <c r="B160">
        <f>IF(Articles!B160&lt;&gt;"",Articles!B160,"")</f>
        <v/>
      </c>
      <c r="C160">
        <f>IF(Articles!C160&lt;&gt;"",Articles!C160,"")</f>
        <v/>
      </c>
      <c r="D160">
        <f>IF(Articles!E160&lt;&gt;"",Articles!E160,"")</f>
        <v/>
      </c>
      <c r="E160">
        <f>SUMIFS(Registre!J:J,Registre!F:F,A160,Registre!B:B,"BE")+SUMIFS(Registre!J:J,Registre!F:F,A160,Registre!B:B,"BT+")+SUMIFS(Registre!J:J,Registre!F:F,A160,Registre!B:B,"BI+")</f>
        <v/>
      </c>
      <c r="F160">
        <f>SUMIFS(Registre!J:J,Registre!F:F,A160,Registre!B:B,"BS")+SUMIFS(Registre!J:J,Registre!F:F,A160,Registre!B:B,"BT-")+SUMIFS(Registre!J:J,Registre!F:F,A160,Registre!B:B,"BI-")</f>
        <v/>
      </c>
      <c r="G160">
        <f>IF(A160&lt;&gt;"",D160+E160-F160,"")</f>
        <v/>
      </c>
      <c r="H160">
        <f>IF(Articles!J160&lt;&gt;"",Articles!J160,"")</f>
        <v/>
      </c>
      <c r="I160">
        <f>IF(Articles!K160&lt;&gt;"",Articles!K160,"")</f>
        <v/>
      </c>
      <c r="J160">
        <f>IF(AND(A160&lt;&gt;"",G160&lt;&gt;"",I160&lt;&gt;""),IF(G160&lt;=I160,"OUI","NON"),"")</f>
        <v/>
      </c>
    </row>
    <row r="161">
      <c r="A161">
        <f>IF(Articles!A161&lt;&gt;"",Articles!A161,"")</f>
        <v/>
      </c>
      <c r="B161">
        <f>IF(Articles!B161&lt;&gt;"",Articles!B161,"")</f>
        <v/>
      </c>
      <c r="C161">
        <f>IF(Articles!C161&lt;&gt;"",Articles!C161,"")</f>
        <v/>
      </c>
      <c r="D161">
        <f>IF(Articles!E161&lt;&gt;"",Articles!E161,"")</f>
        <v/>
      </c>
      <c r="E161">
        <f>SUMIFS(Registre!J:J,Registre!F:F,A161,Registre!B:B,"BE")+SUMIFS(Registre!J:J,Registre!F:F,A161,Registre!B:B,"BT+")+SUMIFS(Registre!J:J,Registre!F:F,A161,Registre!B:B,"BI+")</f>
        <v/>
      </c>
      <c r="F161">
        <f>SUMIFS(Registre!J:J,Registre!F:F,A161,Registre!B:B,"BS")+SUMIFS(Registre!J:J,Registre!F:F,A161,Registre!B:B,"BT-")+SUMIFS(Registre!J:J,Registre!F:F,A161,Registre!B:B,"BI-")</f>
        <v/>
      </c>
      <c r="G161">
        <f>IF(A161&lt;&gt;"",D161+E161-F161,"")</f>
        <v/>
      </c>
      <c r="H161">
        <f>IF(Articles!J161&lt;&gt;"",Articles!J161,"")</f>
        <v/>
      </c>
      <c r="I161">
        <f>IF(Articles!K161&lt;&gt;"",Articles!K161,"")</f>
        <v/>
      </c>
      <c r="J161">
        <f>IF(AND(A161&lt;&gt;"",G161&lt;&gt;"",I161&lt;&gt;""),IF(G161&lt;=I161,"OUI","NON"),"")</f>
        <v/>
      </c>
    </row>
    <row r="162">
      <c r="A162">
        <f>IF(Articles!A162&lt;&gt;"",Articles!A162,"")</f>
        <v/>
      </c>
      <c r="B162">
        <f>IF(Articles!B162&lt;&gt;"",Articles!B162,"")</f>
        <v/>
      </c>
      <c r="C162">
        <f>IF(Articles!C162&lt;&gt;"",Articles!C162,"")</f>
        <v/>
      </c>
      <c r="D162">
        <f>IF(Articles!E162&lt;&gt;"",Articles!E162,"")</f>
        <v/>
      </c>
      <c r="E162">
        <f>SUMIFS(Registre!J:J,Registre!F:F,A162,Registre!B:B,"BE")+SUMIFS(Registre!J:J,Registre!F:F,A162,Registre!B:B,"BT+")+SUMIFS(Registre!J:J,Registre!F:F,A162,Registre!B:B,"BI+")</f>
        <v/>
      </c>
      <c r="F162">
        <f>SUMIFS(Registre!J:J,Registre!F:F,A162,Registre!B:B,"BS")+SUMIFS(Registre!J:J,Registre!F:F,A162,Registre!B:B,"BT-")+SUMIFS(Registre!J:J,Registre!F:F,A162,Registre!B:B,"BI-")</f>
        <v/>
      </c>
      <c r="G162">
        <f>IF(A162&lt;&gt;"",D162+E162-F162,"")</f>
        <v/>
      </c>
      <c r="H162">
        <f>IF(Articles!J162&lt;&gt;"",Articles!J162,"")</f>
        <v/>
      </c>
      <c r="I162">
        <f>IF(Articles!K162&lt;&gt;"",Articles!K162,"")</f>
        <v/>
      </c>
      <c r="J162">
        <f>IF(AND(A162&lt;&gt;"",G162&lt;&gt;"",I162&lt;&gt;""),IF(G162&lt;=I162,"OUI","NON"),"")</f>
        <v/>
      </c>
    </row>
    <row r="163">
      <c r="A163">
        <f>IF(Articles!A163&lt;&gt;"",Articles!A163,"")</f>
        <v/>
      </c>
      <c r="B163">
        <f>IF(Articles!B163&lt;&gt;"",Articles!B163,"")</f>
        <v/>
      </c>
      <c r="C163">
        <f>IF(Articles!C163&lt;&gt;"",Articles!C163,"")</f>
        <v/>
      </c>
      <c r="D163">
        <f>IF(Articles!E163&lt;&gt;"",Articles!E163,"")</f>
        <v/>
      </c>
      <c r="E163">
        <f>SUMIFS(Registre!J:J,Registre!F:F,A163,Registre!B:B,"BE")+SUMIFS(Registre!J:J,Registre!F:F,A163,Registre!B:B,"BT+")+SUMIFS(Registre!J:J,Registre!F:F,A163,Registre!B:B,"BI+")</f>
        <v/>
      </c>
      <c r="F163">
        <f>SUMIFS(Registre!J:J,Registre!F:F,A163,Registre!B:B,"BS")+SUMIFS(Registre!J:J,Registre!F:F,A163,Registre!B:B,"BT-")+SUMIFS(Registre!J:J,Registre!F:F,A163,Registre!B:B,"BI-")</f>
        <v/>
      </c>
      <c r="G163">
        <f>IF(A163&lt;&gt;"",D163+E163-F163,"")</f>
        <v/>
      </c>
      <c r="H163">
        <f>IF(Articles!J163&lt;&gt;"",Articles!J163,"")</f>
        <v/>
      </c>
      <c r="I163">
        <f>IF(Articles!K163&lt;&gt;"",Articles!K163,"")</f>
        <v/>
      </c>
      <c r="J163">
        <f>IF(AND(A163&lt;&gt;"",G163&lt;&gt;"",I163&lt;&gt;""),IF(G163&lt;=I163,"OUI","NON"),"")</f>
        <v/>
      </c>
    </row>
    <row r="164">
      <c r="A164">
        <f>IF(Articles!A164&lt;&gt;"",Articles!A164,"")</f>
        <v/>
      </c>
      <c r="B164">
        <f>IF(Articles!B164&lt;&gt;"",Articles!B164,"")</f>
        <v/>
      </c>
      <c r="C164">
        <f>IF(Articles!C164&lt;&gt;"",Articles!C164,"")</f>
        <v/>
      </c>
      <c r="D164">
        <f>IF(Articles!E164&lt;&gt;"",Articles!E164,"")</f>
        <v/>
      </c>
      <c r="E164">
        <f>SUMIFS(Registre!J:J,Registre!F:F,A164,Registre!B:B,"BE")+SUMIFS(Registre!J:J,Registre!F:F,A164,Registre!B:B,"BT+")+SUMIFS(Registre!J:J,Registre!F:F,A164,Registre!B:B,"BI+")</f>
        <v/>
      </c>
      <c r="F164">
        <f>SUMIFS(Registre!J:J,Registre!F:F,A164,Registre!B:B,"BS")+SUMIFS(Registre!J:J,Registre!F:F,A164,Registre!B:B,"BT-")+SUMIFS(Registre!J:J,Registre!F:F,A164,Registre!B:B,"BI-")</f>
        <v/>
      </c>
      <c r="G164">
        <f>IF(A164&lt;&gt;"",D164+E164-F164,"")</f>
        <v/>
      </c>
      <c r="H164">
        <f>IF(Articles!J164&lt;&gt;"",Articles!J164,"")</f>
        <v/>
      </c>
      <c r="I164">
        <f>IF(Articles!K164&lt;&gt;"",Articles!K164,"")</f>
        <v/>
      </c>
      <c r="J164">
        <f>IF(AND(A164&lt;&gt;"",G164&lt;&gt;"",I164&lt;&gt;""),IF(G164&lt;=I164,"OUI","NON"),"")</f>
        <v/>
      </c>
    </row>
    <row r="165">
      <c r="A165">
        <f>IF(Articles!A165&lt;&gt;"",Articles!A165,"")</f>
        <v/>
      </c>
      <c r="B165">
        <f>IF(Articles!B165&lt;&gt;"",Articles!B165,"")</f>
        <v/>
      </c>
      <c r="C165">
        <f>IF(Articles!C165&lt;&gt;"",Articles!C165,"")</f>
        <v/>
      </c>
      <c r="D165">
        <f>IF(Articles!E165&lt;&gt;"",Articles!E165,"")</f>
        <v/>
      </c>
      <c r="E165">
        <f>SUMIFS(Registre!J:J,Registre!F:F,A165,Registre!B:B,"BE")+SUMIFS(Registre!J:J,Registre!F:F,A165,Registre!B:B,"BT+")+SUMIFS(Registre!J:J,Registre!F:F,A165,Registre!B:B,"BI+")</f>
        <v/>
      </c>
      <c r="F165">
        <f>SUMIFS(Registre!J:J,Registre!F:F,A165,Registre!B:B,"BS")+SUMIFS(Registre!J:J,Registre!F:F,A165,Registre!B:B,"BT-")+SUMIFS(Registre!J:J,Registre!F:F,A165,Registre!B:B,"BI-")</f>
        <v/>
      </c>
      <c r="G165">
        <f>IF(A165&lt;&gt;"",D165+E165-F165,"")</f>
        <v/>
      </c>
      <c r="H165">
        <f>IF(Articles!J165&lt;&gt;"",Articles!J165,"")</f>
        <v/>
      </c>
      <c r="I165">
        <f>IF(Articles!K165&lt;&gt;"",Articles!K165,"")</f>
        <v/>
      </c>
      <c r="J165">
        <f>IF(AND(A165&lt;&gt;"",G165&lt;&gt;"",I165&lt;&gt;""),IF(G165&lt;=I165,"OUI","NON"),"")</f>
        <v/>
      </c>
    </row>
    <row r="166">
      <c r="A166">
        <f>IF(Articles!A166&lt;&gt;"",Articles!A166,"")</f>
        <v/>
      </c>
      <c r="B166">
        <f>IF(Articles!B166&lt;&gt;"",Articles!B166,"")</f>
        <v/>
      </c>
      <c r="C166">
        <f>IF(Articles!C166&lt;&gt;"",Articles!C166,"")</f>
        <v/>
      </c>
      <c r="D166">
        <f>IF(Articles!E166&lt;&gt;"",Articles!E166,"")</f>
        <v/>
      </c>
      <c r="E166">
        <f>SUMIFS(Registre!J:J,Registre!F:F,A166,Registre!B:B,"BE")+SUMIFS(Registre!J:J,Registre!F:F,A166,Registre!B:B,"BT+")+SUMIFS(Registre!J:J,Registre!F:F,A166,Registre!B:B,"BI+")</f>
        <v/>
      </c>
      <c r="F166">
        <f>SUMIFS(Registre!J:J,Registre!F:F,A166,Registre!B:B,"BS")+SUMIFS(Registre!J:J,Registre!F:F,A166,Registre!B:B,"BT-")+SUMIFS(Registre!J:J,Registre!F:F,A166,Registre!B:B,"BI-")</f>
        <v/>
      </c>
      <c r="G166">
        <f>IF(A166&lt;&gt;"",D166+E166-F166,"")</f>
        <v/>
      </c>
      <c r="H166">
        <f>IF(Articles!J166&lt;&gt;"",Articles!J166,"")</f>
        <v/>
      </c>
      <c r="I166">
        <f>IF(Articles!K166&lt;&gt;"",Articles!K166,"")</f>
        <v/>
      </c>
      <c r="J166">
        <f>IF(AND(A166&lt;&gt;"",G166&lt;&gt;"",I166&lt;&gt;""),IF(G166&lt;=I166,"OUI","NON"),"")</f>
        <v/>
      </c>
    </row>
    <row r="167">
      <c r="A167">
        <f>IF(Articles!A167&lt;&gt;"",Articles!A167,"")</f>
        <v/>
      </c>
      <c r="B167">
        <f>IF(Articles!B167&lt;&gt;"",Articles!B167,"")</f>
        <v/>
      </c>
      <c r="C167">
        <f>IF(Articles!C167&lt;&gt;"",Articles!C167,"")</f>
        <v/>
      </c>
      <c r="D167">
        <f>IF(Articles!E167&lt;&gt;"",Articles!E167,"")</f>
        <v/>
      </c>
      <c r="E167">
        <f>SUMIFS(Registre!J:J,Registre!F:F,A167,Registre!B:B,"BE")+SUMIFS(Registre!J:J,Registre!F:F,A167,Registre!B:B,"BT+")+SUMIFS(Registre!J:J,Registre!F:F,A167,Registre!B:B,"BI+")</f>
        <v/>
      </c>
      <c r="F167">
        <f>SUMIFS(Registre!J:J,Registre!F:F,A167,Registre!B:B,"BS")+SUMIFS(Registre!J:J,Registre!F:F,A167,Registre!B:B,"BT-")+SUMIFS(Registre!J:J,Registre!F:F,A167,Registre!B:B,"BI-")</f>
        <v/>
      </c>
      <c r="G167">
        <f>IF(A167&lt;&gt;"",D167+E167-F167,"")</f>
        <v/>
      </c>
      <c r="H167">
        <f>IF(Articles!J167&lt;&gt;"",Articles!J167,"")</f>
        <v/>
      </c>
      <c r="I167">
        <f>IF(Articles!K167&lt;&gt;"",Articles!K167,"")</f>
        <v/>
      </c>
      <c r="J167">
        <f>IF(AND(A167&lt;&gt;"",G167&lt;&gt;"",I167&lt;&gt;""),IF(G167&lt;=I167,"OUI","NON"),"")</f>
        <v/>
      </c>
    </row>
    <row r="168">
      <c r="A168">
        <f>IF(Articles!A168&lt;&gt;"",Articles!A168,"")</f>
        <v/>
      </c>
      <c r="B168">
        <f>IF(Articles!B168&lt;&gt;"",Articles!B168,"")</f>
        <v/>
      </c>
      <c r="C168">
        <f>IF(Articles!C168&lt;&gt;"",Articles!C168,"")</f>
        <v/>
      </c>
      <c r="D168">
        <f>IF(Articles!E168&lt;&gt;"",Articles!E168,"")</f>
        <v/>
      </c>
      <c r="E168">
        <f>SUMIFS(Registre!J:J,Registre!F:F,A168,Registre!B:B,"BE")+SUMIFS(Registre!J:J,Registre!F:F,A168,Registre!B:B,"BT+")+SUMIFS(Registre!J:J,Registre!F:F,A168,Registre!B:B,"BI+")</f>
        <v/>
      </c>
      <c r="F168">
        <f>SUMIFS(Registre!J:J,Registre!F:F,A168,Registre!B:B,"BS")+SUMIFS(Registre!J:J,Registre!F:F,A168,Registre!B:B,"BT-")+SUMIFS(Registre!J:J,Registre!F:F,A168,Registre!B:B,"BI-")</f>
        <v/>
      </c>
      <c r="G168">
        <f>IF(A168&lt;&gt;"",D168+E168-F168,"")</f>
        <v/>
      </c>
      <c r="H168">
        <f>IF(Articles!J168&lt;&gt;"",Articles!J168,"")</f>
        <v/>
      </c>
      <c r="I168">
        <f>IF(Articles!K168&lt;&gt;"",Articles!K168,"")</f>
        <v/>
      </c>
      <c r="J168">
        <f>IF(AND(A168&lt;&gt;"",G168&lt;&gt;"",I168&lt;&gt;""),IF(G168&lt;=I168,"OUI","NON"),"")</f>
        <v/>
      </c>
    </row>
    <row r="169">
      <c r="A169">
        <f>IF(Articles!A169&lt;&gt;"",Articles!A169,"")</f>
        <v/>
      </c>
      <c r="B169">
        <f>IF(Articles!B169&lt;&gt;"",Articles!B169,"")</f>
        <v/>
      </c>
      <c r="C169">
        <f>IF(Articles!C169&lt;&gt;"",Articles!C169,"")</f>
        <v/>
      </c>
      <c r="D169">
        <f>IF(Articles!E169&lt;&gt;"",Articles!E169,"")</f>
        <v/>
      </c>
      <c r="E169">
        <f>SUMIFS(Registre!J:J,Registre!F:F,A169,Registre!B:B,"BE")+SUMIFS(Registre!J:J,Registre!F:F,A169,Registre!B:B,"BT+")+SUMIFS(Registre!J:J,Registre!F:F,A169,Registre!B:B,"BI+")</f>
        <v/>
      </c>
      <c r="F169">
        <f>SUMIFS(Registre!J:J,Registre!F:F,A169,Registre!B:B,"BS")+SUMIFS(Registre!J:J,Registre!F:F,A169,Registre!B:B,"BT-")+SUMIFS(Registre!J:J,Registre!F:F,A169,Registre!B:B,"BI-")</f>
        <v/>
      </c>
      <c r="G169">
        <f>IF(A169&lt;&gt;"",D169+E169-F169,"")</f>
        <v/>
      </c>
      <c r="H169">
        <f>IF(Articles!J169&lt;&gt;"",Articles!J169,"")</f>
        <v/>
      </c>
      <c r="I169">
        <f>IF(Articles!K169&lt;&gt;"",Articles!K169,"")</f>
        <v/>
      </c>
      <c r="J169">
        <f>IF(AND(A169&lt;&gt;"",G169&lt;&gt;"",I169&lt;&gt;""),IF(G169&lt;=I169,"OUI","NON"),"")</f>
        <v/>
      </c>
    </row>
    <row r="170">
      <c r="A170">
        <f>IF(Articles!A170&lt;&gt;"",Articles!A170,"")</f>
        <v/>
      </c>
      <c r="B170">
        <f>IF(Articles!B170&lt;&gt;"",Articles!B170,"")</f>
        <v/>
      </c>
      <c r="C170">
        <f>IF(Articles!C170&lt;&gt;"",Articles!C170,"")</f>
        <v/>
      </c>
      <c r="D170">
        <f>IF(Articles!E170&lt;&gt;"",Articles!E170,"")</f>
        <v/>
      </c>
      <c r="E170">
        <f>SUMIFS(Registre!J:J,Registre!F:F,A170,Registre!B:B,"BE")+SUMIFS(Registre!J:J,Registre!F:F,A170,Registre!B:B,"BT+")+SUMIFS(Registre!J:J,Registre!F:F,A170,Registre!B:B,"BI+")</f>
        <v/>
      </c>
      <c r="F170">
        <f>SUMIFS(Registre!J:J,Registre!F:F,A170,Registre!B:B,"BS")+SUMIFS(Registre!J:J,Registre!F:F,A170,Registre!B:B,"BT-")+SUMIFS(Registre!J:J,Registre!F:F,A170,Registre!B:B,"BI-")</f>
        <v/>
      </c>
      <c r="G170">
        <f>IF(A170&lt;&gt;"",D170+E170-F170,"")</f>
        <v/>
      </c>
      <c r="H170">
        <f>IF(Articles!J170&lt;&gt;"",Articles!J170,"")</f>
        <v/>
      </c>
      <c r="I170">
        <f>IF(Articles!K170&lt;&gt;"",Articles!K170,"")</f>
        <v/>
      </c>
      <c r="J170">
        <f>IF(AND(A170&lt;&gt;"",G170&lt;&gt;"",I170&lt;&gt;""),IF(G170&lt;=I170,"OUI","NON"),"")</f>
        <v/>
      </c>
    </row>
    <row r="171">
      <c r="A171">
        <f>IF(Articles!A171&lt;&gt;"",Articles!A171,"")</f>
        <v/>
      </c>
      <c r="B171">
        <f>IF(Articles!B171&lt;&gt;"",Articles!B171,"")</f>
        <v/>
      </c>
      <c r="C171">
        <f>IF(Articles!C171&lt;&gt;"",Articles!C171,"")</f>
        <v/>
      </c>
      <c r="D171">
        <f>IF(Articles!E171&lt;&gt;"",Articles!E171,"")</f>
        <v/>
      </c>
      <c r="E171">
        <f>SUMIFS(Registre!J:J,Registre!F:F,A171,Registre!B:B,"BE")+SUMIFS(Registre!J:J,Registre!F:F,A171,Registre!B:B,"BT+")+SUMIFS(Registre!J:J,Registre!F:F,A171,Registre!B:B,"BI+")</f>
        <v/>
      </c>
      <c r="F171">
        <f>SUMIFS(Registre!J:J,Registre!F:F,A171,Registre!B:B,"BS")+SUMIFS(Registre!J:J,Registre!F:F,A171,Registre!B:B,"BT-")+SUMIFS(Registre!J:J,Registre!F:F,A171,Registre!B:B,"BI-")</f>
        <v/>
      </c>
      <c r="G171">
        <f>IF(A171&lt;&gt;"",D171+E171-F171,"")</f>
        <v/>
      </c>
      <c r="H171">
        <f>IF(Articles!J171&lt;&gt;"",Articles!J171,"")</f>
        <v/>
      </c>
      <c r="I171">
        <f>IF(Articles!K171&lt;&gt;"",Articles!K171,"")</f>
        <v/>
      </c>
      <c r="J171">
        <f>IF(AND(A171&lt;&gt;"",G171&lt;&gt;"",I171&lt;&gt;""),IF(G171&lt;=I171,"OUI","NON"),"")</f>
        <v/>
      </c>
    </row>
    <row r="172">
      <c r="A172">
        <f>IF(Articles!A172&lt;&gt;"",Articles!A172,"")</f>
        <v/>
      </c>
      <c r="B172">
        <f>IF(Articles!B172&lt;&gt;"",Articles!B172,"")</f>
        <v/>
      </c>
      <c r="C172">
        <f>IF(Articles!C172&lt;&gt;"",Articles!C172,"")</f>
        <v/>
      </c>
      <c r="D172">
        <f>IF(Articles!E172&lt;&gt;"",Articles!E172,"")</f>
        <v/>
      </c>
      <c r="E172">
        <f>SUMIFS(Registre!J:J,Registre!F:F,A172,Registre!B:B,"BE")+SUMIFS(Registre!J:J,Registre!F:F,A172,Registre!B:B,"BT+")+SUMIFS(Registre!J:J,Registre!F:F,A172,Registre!B:B,"BI+")</f>
        <v/>
      </c>
      <c r="F172">
        <f>SUMIFS(Registre!J:J,Registre!F:F,A172,Registre!B:B,"BS")+SUMIFS(Registre!J:J,Registre!F:F,A172,Registre!B:B,"BT-")+SUMIFS(Registre!J:J,Registre!F:F,A172,Registre!B:B,"BI-")</f>
        <v/>
      </c>
      <c r="G172">
        <f>IF(A172&lt;&gt;"",D172+E172-F172,"")</f>
        <v/>
      </c>
      <c r="H172">
        <f>IF(Articles!J172&lt;&gt;"",Articles!J172,"")</f>
        <v/>
      </c>
      <c r="I172">
        <f>IF(Articles!K172&lt;&gt;"",Articles!K172,"")</f>
        <v/>
      </c>
      <c r="J172">
        <f>IF(AND(A172&lt;&gt;"",G172&lt;&gt;"",I172&lt;&gt;""),IF(G172&lt;=I172,"OUI","NON"),"")</f>
        <v/>
      </c>
    </row>
    <row r="173">
      <c r="A173">
        <f>IF(Articles!A173&lt;&gt;"",Articles!A173,"")</f>
        <v/>
      </c>
      <c r="B173">
        <f>IF(Articles!B173&lt;&gt;"",Articles!B173,"")</f>
        <v/>
      </c>
      <c r="C173">
        <f>IF(Articles!C173&lt;&gt;"",Articles!C173,"")</f>
        <v/>
      </c>
      <c r="D173">
        <f>IF(Articles!E173&lt;&gt;"",Articles!E173,"")</f>
        <v/>
      </c>
      <c r="E173">
        <f>SUMIFS(Registre!J:J,Registre!F:F,A173,Registre!B:B,"BE")+SUMIFS(Registre!J:J,Registre!F:F,A173,Registre!B:B,"BT+")+SUMIFS(Registre!J:J,Registre!F:F,A173,Registre!B:B,"BI+")</f>
        <v/>
      </c>
      <c r="F173">
        <f>SUMIFS(Registre!J:J,Registre!F:F,A173,Registre!B:B,"BS")+SUMIFS(Registre!J:J,Registre!F:F,A173,Registre!B:B,"BT-")+SUMIFS(Registre!J:J,Registre!F:F,A173,Registre!B:B,"BI-")</f>
        <v/>
      </c>
      <c r="G173">
        <f>IF(A173&lt;&gt;"",D173+E173-F173,"")</f>
        <v/>
      </c>
      <c r="H173">
        <f>IF(Articles!J173&lt;&gt;"",Articles!J173,"")</f>
        <v/>
      </c>
      <c r="I173">
        <f>IF(Articles!K173&lt;&gt;"",Articles!K173,"")</f>
        <v/>
      </c>
      <c r="J173">
        <f>IF(AND(A173&lt;&gt;"",G173&lt;&gt;"",I173&lt;&gt;""),IF(G173&lt;=I173,"OUI","NON"),"")</f>
        <v/>
      </c>
    </row>
    <row r="174">
      <c r="A174">
        <f>IF(Articles!A174&lt;&gt;"",Articles!A174,"")</f>
        <v/>
      </c>
      <c r="B174">
        <f>IF(Articles!B174&lt;&gt;"",Articles!B174,"")</f>
        <v/>
      </c>
      <c r="C174">
        <f>IF(Articles!C174&lt;&gt;"",Articles!C174,"")</f>
        <v/>
      </c>
      <c r="D174">
        <f>IF(Articles!E174&lt;&gt;"",Articles!E174,"")</f>
        <v/>
      </c>
      <c r="E174">
        <f>SUMIFS(Registre!J:J,Registre!F:F,A174,Registre!B:B,"BE")+SUMIFS(Registre!J:J,Registre!F:F,A174,Registre!B:B,"BT+")+SUMIFS(Registre!J:J,Registre!F:F,A174,Registre!B:B,"BI+")</f>
        <v/>
      </c>
      <c r="F174">
        <f>SUMIFS(Registre!J:J,Registre!F:F,A174,Registre!B:B,"BS")+SUMIFS(Registre!J:J,Registre!F:F,A174,Registre!B:B,"BT-")+SUMIFS(Registre!J:J,Registre!F:F,A174,Registre!B:B,"BI-")</f>
        <v/>
      </c>
      <c r="G174">
        <f>IF(A174&lt;&gt;"",D174+E174-F174,"")</f>
        <v/>
      </c>
      <c r="H174">
        <f>IF(Articles!J174&lt;&gt;"",Articles!J174,"")</f>
        <v/>
      </c>
      <c r="I174">
        <f>IF(Articles!K174&lt;&gt;"",Articles!K174,"")</f>
        <v/>
      </c>
      <c r="J174">
        <f>IF(AND(A174&lt;&gt;"",G174&lt;&gt;"",I174&lt;&gt;""),IF(G174&lt;=I174,"OUI","NON"),"")</f>
        <v/>
      </c>
    </row>
    <row r="175">
      <c r="A175">
        <f>IF(Articles!A175&lt;&gt;"",Articles!A175,"")</f>
        <v/>
      </c>
      <c r="B175">
        <f>IF(Articles!B175&lt;&gt;"",Articles!B175,"")</f>
        <v/>
      </c>
      <c r="C175">
        <f>IF(Articles!C175&lt;&gt;"",Articles!C175,"")</f>
        <v/>
      </c>
      <c r="D175">
        <f>IF(Articles!E175&lt;&gt;"",Articles!E175,"")</f>
        <v/>
      </c>
      <c r="E175">
        <f>SUMIFS(Registre!J:J,Registre!F:F,A175,Registre!B:B,"BE")+SUMIFS(Registre!J:J,Registre!F:F,A175,Registre!B:B,"BT+")+SUMIFS(Registre!J:J,Registre!F:F,A175,Registre!B:B,"BI+")</f>
        <v/>
      </c>
      <c r="F175">
        <f>SUMIFS(Registre!J:J,Registre!F:F,A175,Registre!B:B,"BS")+SUMIFS(Registre!J:J,Registre!F:F,A175,Registre!B:B,"BT-")+SUMIFS(Registre!J:J,Registre!F:F,A175,Registre!B:B,"BI-")</f>
        <v/>
      </c>
      <c r="G175">
        <f>IF(A175&lt;&gt;"",D175+E175-F175,"")</f>
        <v/>
      </c>
      <c r="H175">
        <f>IF(Articles!J175&lt;&gt;"",Articles!J175,"")</f>
        <v/>
      </c>
      <c r="I175">
        <f>IF(Articles!K175&lt;&gt;"",Articles!K175,"")</f>
        <v/>
      </c>
      <c r="J175">
        <f>IF(AND(A175&lt;&gt;"",G175&lt;&gt;"",I175&lt;&gt;""),IF(G175&lt;=I175,"OUI","NON"),"")</f>
        <v/>
      </c>
    </row>
    <row r="176">
      <c r="A176">
        <f>IF(Articles!A176&lt;&gt;"",Articles!A176,"")</f>
        <v/>
      </c>
      <c r="B176">
        <f>IF(Articles!B176&lt;&gt;"",Articles!B176,"")</f>
        <v/>
      </c>
      <c r="C176">
        <f>IF(Articles!C176&lt;&gt;"",Articles!C176,"")</f>
        <v/>
      </c>
      <c r="D176">
        <f>IF(Articles!E176&lt;&gt;"",Articles!E176,"")</f>
        <v/>
      </c>
      <c r="E176">
        <f>SUMIFS(Registre!J:J,Registre!F:F,A176,Registre!B:B,"BE")+SUMIFS(Registre!J:J,Registre!F:F,A176,Registre!B:B,"BT+")+SUMIFS(Registre!J:J,Registre!F:F,A176,Registre!B:B,"BI+")</f>
        <v/>
      </c>
      <c r="F176">
        <f>SUMIFS(Registre!J:J,Registre!F:F,A176,Registre!B:B,"BS")+SUMIFS(Registre!J:J,Registre!F:F,A176,Registre!B:B,"BT-")+SUMIFS(Registre!J:J,Registre!F:F,A176,Registre!B:B,"BI-")</f>
        <v/>
      </c>
      <c r="G176">
        <f>IF(A176&lt;&gt;"",D176+E176-F176,"")</f>
        <v/>
      </c>
      <c r="H176">
        <f>IF(Articles!J176&lt;&gt;"",Articles!J176,"")</f>
        <v/>
      </c>
      <c r="I176">
        <f>IF(Articles!K176&lt;&gt;"",Articles!K176,"")</f>
        <v/>
      </c>
      <c r="J176">
        <f>IF(AND(A176&lt;&gt;"",G176&lt;&gt;"",I176&lt;&gt;""),IF(G176&lt;=I176,"OUI","NON"),"")</f>
        <v/>
      </c>
    </row>
    <row r="177">
      <c r="A177">
        <f>IF(Articles!A177&lt;&gt;"",Articles!A177,"")</f>
        <v/>
      </c>
      <c r="B177">
        <f>IF(Articles!B177&lt;&gt;"",Articles!B177,"")</f>
        <v/>
      </c>
      <c r="C177">
        <f>IF(Articles!C177&lt;&gt;"",Articles!C177,"")</f>
        <v/>
      </c>
      <c r="D177">
        <f>IF(Articles!E177&lt;&gt;"",Articles!E177,"")</f>
        <v/>
      </c>
      <c r="E177">
        <f>SUMIFS(Registre!J:J,Registre!F:F,A177,Registre!B:B,"BE")+SUMIFS(Registre!J:J,Registre!F:F,A177,Registre!B:B,"BT+")+SUMIFS(Registre!J:J,Registre!F:F,A177,Registre!B:B,"BI+")</f>
        <v/>
      </c>
      <c r="F177">
        <f>SUMIFS(Registre!J:J,Registre!F:F,A177,Registre!B:B,"BS")+SUMIFS(Registre!J:J,Registre!F:F,A177,Registre!B:B,"BT-")+SUMIFS(Registre!J:J,Registre!F:F,A177,Registre!B:B,"BI-")</f>
        <v/>
      </c>
      <c r="G177">
        <f>IF(A177&lt;&gt;"",D177+E177-F177,"")</f>
        <v/>
      </c>
      <c r="H177">
        <f>IF(Articles!J177&lt;&gt;"",Articles!J177,"")</f>
        <v/>
      </c>
      <c r="I177">
        <f>IF(Articles!K177&lt;&gt;"",Articles!K177,"")</f>
        <v/>
      </c>
      <c r="J177">
        <f>IF(AND(A177&lt;&gt;"",G177&lt;&gt;"",I177&lt;&gt;""),IF(G177&lt;=I177,"OUI","NON"),"")</f>
        <v/>
      </c>
    </row>
    <row r="178">
      <c r="A178">
        <f>IF(Articles!A178&lt;&gt;"",Articles!A178,"")</f>
        <v/>
      </c>
      <c r="B178">
        <f>IF(Articles!B178&lt;&gt;"",Articles!B178,"")</f>
        <v/>
      </c>
      <c r="C178">
        <f>IF(Articles!C178&lt;&gt;"",Articles!C178,"")</f>
        <v/>
      </c>
      <c r="D178">
        <f>IF(Articles!E178&lt;&gt;"",Articles!E178,"")</f>
        <v/>
      </c>
      <c r="E178">
        <f>SUMIFS(Registre!J:J,Registre!F:F,A178,Registre!B:B,"BE")+SUMIFS(Registre!J:J,Registre!F:F,A178,Registre!B:B,"BT+")+SUMIFS(Registre!J:J,Registre!F:F,A178,Registre!B:B,"BI+")</f>
        <v/>
      </c>
      <c r="F178">
        <f>SUMIFS(Registre!J:J,Registre!F:F,A178,Registre!B:B,"BS")+SUMIFS(Registre!J:J,Registre!F:F,A178,Registre!B:B,"BT-")+SUMIFS(Registre!J:J,Registre!F:F,A178,Registre!B:B,"BI-")</f>
        <v/>
      </c>
      <c r="G178">
        <f>IF(A178&lt;&gt;"",D178+E178-F178,"")</f>
        <v/>
      </c>
      <c r="H178">
        <f>IF(Articles!J178&lt;&gt;"",Articles!J178,"")</f>
        <v/>
      </c>
      <c r="I178">
        <f>IF(Articles!K178&lt;&gt;"",Articles!K178,"")</f>
        <v/>
      </c>
      <c r="J178">
        <f>IF(AND(A178&lt;&gt;"",G178&lt;&gt;"",I178&lt;&gt;""),IF(G178&lt;=I178,"OUI","NON"),"")</f>
        <v/>
      </c>
    </row>
    <row r="179">
      <c r="A179">
        <f>IF(Articles!A179&lt;&gt;"",Articles!A179,"")</f>
        <v/>
      </c>
      <c r="B179">
        <f>IF(Articles!B179&lt;&gt;"",Articles!B179,"")</f>
        <v/>
      </c>
      <c r="C179">
        <f>IF(Articles!C179&lt;&gt;"",Articles!C179,"")</f>
        <v/>
      </c>
      <c r="D179">
        <f>IF(Articles!E179&lt;&gt;"",Articles!E179,"")</f>
        <v/>
      </c>
      <c r="E179">
        <f>SUMIFS(Registre!J:J,Registre!F:F,A179,Registre!B:B,"BE")+SUMIFS(Registre!J:J,Registre!F:F,A179,Registre!B:B,"BT+")+SUMIFS(Registre!J:J,Registre!F:F,A179,Registre!B:B,"BI+")</f>
        <v/>
      </c>
      <c r="F179">
        <f>SUMIFS(Registre!J:J,Registre!F:F,A179,Registre!B:B,"BS")+SUMIFS(Registre!J:J,Registre!F:F,A179,Registre!B:B,"BT-")+SUMIFS(Registre!J:J,Registre!F:F,A179,Registre!B:B,"BI-")</f>
        <v/>
      </c>
      <c r="G179">
        <f>IF(A179&lt;&gt;"",D179+E179-F179,"")</f>
        <v/>
      </c>
      <c r="H179">
        <f>IF(Articles!J179&lt;&gt;"",Articles!J179,"")</f>
        <v/>
      </c>
      <c r="I179">
        <f>IF(Articles!K179&lt;&gt;"",Articles!K179,"")</f>
        <v/>
      </c>
      <c r="J179">
        <f>IF(AND(A179&lt;&gt;"",G179&lt;&gt;"",I179&lt;&gt;""),IF(G179&lt;=I179,"OUI","NON"),"")</f>
        <v/>
      </c>
    </row>
    <row r="180">
      <c r="A180">
        <f>IF(Articles!A180&lt;&gt;"",Articles!A180,"")</f>
        <v/>
      </c>
      <c r="B180">
        <f>IF(Articles!B180&lt;&gt;"",Articles!B180,"")</f>
        <v/>
      </c>
      <c r="C180">
        <f>IF(Articles!C180&lt;&gt;"",Articles!C180,"")</f>
        <v/>
      </c>
      <c r="D180">
        <f>IF(Articles!E180&lt;&gt;"",Articles!E180,"")</f>
        <v/>
      </c>
      <c r="E180">
        <f>SUMIFS(Registre!J:J,Registre!F:F,A180,Registre!B:B,"BE")+SUMIFS(Registre!J:J,Registre!F:F,A180,Registre!B:B,"BT+")+SUMIFS(Registre!J:J,Registre!F:F,A180,Registre!B:B,"BI+")</f>
        <v/>
      </c>
      <c r="F180">
        <f>SUMIFS(Registre!J:J,Registre!F:F,A180,Registre!B:B,"BS")+SUMIFS(Registre!J:J,Registre!F:F,A180,Registre!B:B,"BT-")+SUMIFS(Registre!J:J,Registre!F:F,A180,Registre!B:B,"BI-")</f>
        <v/>
      </c>
      <c r="G180">
        <f>IF(A180&lt;&gt;"",D180+E180-F180,"")</f>
        <v/>
      </c>
      <c r="H180">
        <f>IF(Articles!J180&lt;&gt;"",Articles!J180,"")</f>
        <v/>
      </c>
      <c r="I180">
        <f>IF(Articles!K180&lt;&gt;"",Articles!K180,"")</f>
        <v/>
      </c>
      <c r="J180">
        <f>IF(AND(A180&lt;&gt;"",G180&lt;&gt;"",I180&lt;&gt;""),IF(G180&lt;=I180,"OUI","NON"),"")</f>
        <v/>
      </c>
    </row>
    <row r="181">
      <c r="A181">
        <f>IF(Articles!A181&lt;&gt;"",Articles!A181,"")</f>
        <v/>
      </c>
      <c r="B181">
        <f>IF(Articles!B181&lt;&gt;"",Articles!B181,"")</f>
        <v/>
      </c>
      <c r="C181">
        <f>IF(Articles!C181&lt;&gt;"",Articles!C181,"")</f>
        <v/>
      </c>
      <c r="D181">
        <f>IF(Articles!E181&lt;&gt;"",Articles!E181,"")</f>
        <v/>
      </c>
      <c r="E181">
        <f>SUMIFS(Registre!J:J,Registre!F:F,A181,Registre!B:B,"BE")+SUMIFS(Registre!J:J,Registre!F:F,A181,Registre!B:B,"BT+")+SUMIFS(Registre!J:J,Registre!F:F,A181,Registre!B:B,"BI+")</f>
        <v/>
      </c>
      <c r="F181">
        <f>SUMIFS(Registre!J:J,Registre!F:F,A181,Registre!B:B,"BS")+SUMIFS(Registre!J:J,Registre!F:F,A181,Registre!B:B,"BT-")+SUMIFS(Registre!J:J,Registre!F:F,A181,Registre!B:B,"BI-")</f>
        <v/>
      </c>
      <c r="G181">
        <f>IF(A181&lt;&gt;"",D181+E181-F181,"")</f>
        <v/>
      </c>
      <c r="H181">
        <f>IF(Articles!J181&lt;&gt;"",Articles!J181,"")</f>
        <v/>
      </c>
      <c r="I181">
        <f>IF(Articles!K181&lt;&gt;"",Articles!K181,"")</f>
        <v/>
      </c>
      <c r="J181">
        <f>IF(AND(A181&lt;&gt;"",G181&lt;&gt;"",I181&lt;&gt;""),IF(G181&lt;=I181,"OUI","NON"),"")</f>
        <v/>
      </c>
    </row>
    <row r="182">
      <c r="A182">
        <f>IF(Articles!A182&lt;&gt;"",Articles!A182,"")</f>
        <v/>
      </c>
      <c r="B182">
        <f>IF(Articles!B182&lt;&gt;"",Articles!B182,"")</f>
        <v/>
      </c>
      <c r="C182">
        <f>IF(Articles!C182&lt;&gt;"",Articles!C182,"")</f>
        <v/>
      </c>
      <c r="D182">
        <f>IF(Articles!E182&lt;&gt;"",Articles!E182,"")</f>
        <v/>
      </c>
      <c r="E182">
        <f>SUMIFS(Registre!J:J,Registre!F:F,A182,Registre!B:B,"BE")+SUMIFS(Registre!J:J,Registre!F:F,A182,Registre!B:B,"BT+")+SUMIFS(Registre!J:J,Registre!F:F,A182,Registre!B:B,"BI+")</f>
        <v/>
      </c>
      <c r="F182">
        <f>SUMIFS(Registre!J:J,Registre!F:F,A182,Registre!B:B,"BS")+SUMIFS(Registre!J:J,Registre!F:F,A182,Registre!B:B,"BT-")+SUMIFS(Registre!J:J,Registre!F:F,A182,Registre!B:B,"BI-")</f>
        <v/>
      </c>
      <c r="G182">
        <f>IF(A182&lt;&gt;"",D182+E182-F182,"")</f>
        <v/>
      </c>
      <c r="H182">
        <f>IF(Articles!J182&lt;&gt;"",Articles!J182,"")</f>
        <v/>
      </c>
      <c r="I182">
        <f>IF(Articles!K182&lt;&gt;"",Articles!K182,"")</f>
        <v/>
      </c>
      <c r="J182">
        <f>IF(AND(A182&lt;&gt;"",G182&lt;&gt;"",I182&lt;&gt;""),IF(G182&lt;=I182,"OUI","NON"),"")</f>
        <v/>
      </c>
    </row>
    <row r="183">
      <c r="A183">
        <f>IF(Articles!A183&lt;&gt;"",Articles!A183,"")</f>
        <v/>
      </c>
      <c r="B183">
        <f>IF(Articles!B183&lt;&gt;"",Articles!B183,"")</f>
        <v/>
      </c>
      <c r="C183">
        <f>IF(Articles!C183&lt;&gt;"",Articles!C183,"")</f>
        <v/>
      </c>
      <c r="D183">
        <f>IF(Articles!E183&lt;&gt;"",Articles!E183,"")</f>
        <v/>
      </c>
      <c r="E183">
        <f>SUMIFS(Registre!J:J,Registre!F:F,A183,Registre!B:B,"BE")+SUMIFS(Registre!J:J,Registre!F:F,A183,Registre!B:B,"BT+")+SUMIFS(Registre!J:J,Registre!F:F,A183,Registre!B:B,"BI+")</f>
        <v/>
      </c>
      <c r="F183">
        <f>SUMIFS(Registre!J:J,Registre!F:F,A183,Registre!B:B,"BS")+SUMIFS(Registre!J:J,Registre!F:F,A183,Registre!B:B,"BT-")+SUMIFS(Registre!J:J,Registre!F:F,A183,Registre!B:B,"BI-")</f>
        <v/>
      </c>
      <c r="G183">
        <f>IF(A183&lt;&gt;"",D183+E183-F183,"")</f>
        <v/>
      </c>
      <c r="H183">
        <f>IF(Articles!J183&lt;&gt;"",Articles!J183,"")</f>
        <v/>
      </c>
      <c r="I183">
        <f>IF(Articles!K183&lt;&gt;"",Articles!K183,"")</f>
        <v/>
      </c>
      <c r="J183">
        <f>IF(AND(A183&lt;&gt;"",G183&lt;&gt;"",I183&lt;&gt;""),IF(G183&lt;=I183,"OUI","NON"),"")</f>
        <v/>
      </c>
    </row>
    <row r="184">
      <c r="A184">
        <f>IF(Articles!A184&lt;&gt;"",Articles!A184,"")</f>
        <v/>
      </c>
      <c r="B184">
        <f>IF(Articles!B184&lt;&gt;"",Articles!B184,"")</f>
        <v/>
      </c>
      <c r="C184">
        <f>IF(Articles!C184&lt;&gt;"",Articles!C184,"")</f>
        <v/>
      </c>
      <c r="D184">
        <f>IF(Articles!E184&lt;&gt;"",Articles!E184,"")</f>
        <v/>
      </c>
      <c r="E184">
        <f>SUMIFS(Registre!J:J,Registre!F:F,A184,Registre!B:B,"BE")+SUMIFS(Registre!J:J,Registre!F:F,A184,Registre!B:B,"BT+")+SUMIFS(Registre!J:J,Registre!F:F,A184,Registre!B:B,"BI+")</f>
        <v/>
      </c>
      <c r="F184">
        <f>SUMIFS(Registre!J:J,Registre!F:F,A184,Registre!B:B,"BS")+SUMIFS(Registre!J:J,Registre!F:F,A184,Registre!B:B,"BT-")+SUMIFS(Registre!J:J,Registre!F:F,A184,Registre!B:B,"BI-")</f>
        <v/>
      </c>
      <c r="G184">
        <f>IF(A184&lt;&gt;"",D184+E184-F184,"")</f>
        <v/>
      </c>
      <c r="H184">
        <f>IF(Articles!J184&lt;&gt;"",Articles!J184,"")</f>
        <v/>
      </c>
      <c r="I184">
        <f>IF(Articles!K184&lt;&gt;"",Articles!K184,"")</f>
        <v/>
      </c>
      <c r="J184">
        <f>IF(AND(A184&lt;&gt;"",G184&lt;&gt;"",I184&lt;&gt;""),IF(G184&lt;=I184,"OUI","NON"),"")</f>
        <v/>
      </c>
    </row>
    <row r="185">
      <c r="A185">
        <f>IF(Articles!A185&lt;&gt;"",Articles!A185,"")</f>
        <v/>
      </c>
      <c r="B185">
        <f>IF(Articles!B185&lt;&gt;"",Articles!B185,"")</f>
        <v/>
      </c>
      <c r="C185">
        <f>IF(Articles!C185&lt;&gt;"",Articles!C185,"")</f>
        <v/>
      </c>
      <c r="D185">
        <f>IF(Articles!E185&lt;&gt;"",Articles!E185,"")</f>
        <v/>
      </c>
      <c r="E185">
        <f>SUMIFS(Registre!J:J,Registre!F:F,A185,Registre!B:B,"BE")+SUMIFS(Registre!J:J,Registre!F:F,A185,Registre!B:B,"BT+")+SUMIFS(Registre!J:J,Registre!F:F,A185,Registre!B:B,"BI+")</f>
        <v/>
      </c>
      <c r="F185">
        <f>SUMIFS(Registre!J:J,Registre!F:F,A185,Registre!B:B,"BS")+SUMIFS(Registre!J:J,Registre!F:F,A185,Registre!B:B,"BT-")+SUMIFS(Registre!J:J,Registre!F:F,A185,Registre!B:B,"BI-")</f>
        <v/>
      </c>
      <c r="G185">
        <f>IF(A185&lt;&gt;"",D185+E185-F185,"")</f>
        <v/>
      </c>
      <c r="H185">
        <f>IF(Articles!J185&lt;&gt;"",Articles!J185,"")</f>
        <v/>
      </c>
      <c r="I185">
        <f>IF(Articles!K185&lt;&gt;"",Articles!K185,"")</f>
        <v/>
      </c>
      <c r="J185">
        <f>IF(AND(A185&lt;&gt;"",G185&lt;&gt;"",I185&lt;&gt;""),IF(G185&lt;=I185,"OUI","NON"),"")</f>
        <v/>
      </c>
    </row>
    <row r="186">
      <c r="A186">
        <f>IF(Articles!A186&lt;&gt;"",Articles!A186,"")</f>
        <v/>
      </c>
      <c r="B186">
        <f>IF(Articles!B186&lt;&gt;"",Articles!B186,"")</f>
        <v/>
      </c>
      <c r="C186">
        <f>IF(Articles!C186&lt;&gt;"",Articles!C186,"")</f>
        <v/>
      </c>
      <c r="D186">
        <f>IF(Articles!E186&lt;&gt;"",Articles!E186,"")</f>
        <v/>
      </c>
      <c r="E186">
        <f>SUMIFS(Registre!J:J,Registre!F:F,A186,Registre!B:B,"BE")+SUMIFS(Registre!J:J,Registre!F:F,A186,Registre!B:B,"BT+")+SUMIFS(Registre!J:J,Registre!F:F,A186,Registre!B:B,"BI+")</f>
        <v/>
      </c>
      <c r="F186">
        <f>SUMIFS(Registre!J:J,Registre!F:F,A186,Registre!B:B,"BS")+SUMIFS(Registre!J:J,Registre!F:F,A186,Registre!B:B,"BT-")+SUMIFS(Registre!J:J,Registre!F:F,A186,Registre!B:B,"BI-")</f>
        <v/>
      </c>
      <c r="G186">
        <f>IF(A186&lt;&gt;"",D186+E186-F186,"")</f>
        <v/>
      </c>
      <c r="H186">
        <f>IF(Articles!J186&lt;&gt;"",Articles!J186,"")</f>
        <v/>
      </c>
      <c r="I186">
        <f>IF(Articles!K186&lt;&gt;"",Articles!K186,"")</f>
        <v/>
      </c>
      <c r="J186">
        <f>IF(AND(A186&lt;&gt;"",G186&lt;&gt;"",I186&lt;&gt;""),IF(G186&lt;=I186,"OUI","NON"),"")</f>
        <v/>
      </c>
    </row>
    <row r="187">
      <c r="A187">
        <f>IF(Articles!A187&lt;&gt;"",Articles!A187,"")</f>
        <v/>
      </c>
      <c r="B187">
        <f>IF(Articles!B187&lt;&gt;"",Articles!B187,"")</f>
        <v/>
      </c>
      <c r="C187">
        <f>IF(Articles!C187&lt;&gt;"",Articles!C187,"")</f>
        <v/>
      </c>
      <c r="D187">
        <f>IF(Articles!E187&lt;&gt;"",Articles!E187,"")</f>
        <v/>
      </c>
      <c r="E187">
        <f>SUMIFS(Registre!J:J,Registre!F:F,A187,Registre!B:B,"BE")+SUMIFS(Registre!J:J,Registre!F:F,A187,Registre!B:B,"BT+")+SUMIFS(Registre!J:J,Registre!F:F,A187,Registre!B:B,"BI+")</f>
        <v/>
      </c>
      <c r="F187">
        <f>SUMIFS(Registre!J:J,Registre!F:F,A187,Registre!B:B,"BS")+SUMIFS(Registre!J:J,Registre!F:F,A187,Registre!B:B,"BT-")+SUMIFS(Registre!J:J,Registre!F:F,A187,Registre!B:B,"BI-")</f>
        <v/>
      </c>
      <c r="G187">
        <f>IF(A187&lt;&gt;"",D187+E187-F187,"")</f>
        <v/>
      </c>
      <c r="H187">
        <f>IF(Articles!J187&lt;&gt;"",Articles!J187,"")</f>
        <v/>
      </c>
      <c r="I187">
        <f>IF(Articles!K187&lt;&gt;"",Articles!K187,"")</f>
        <v/>
      </c>
      <c r="J187">
        <f>IF(AND(A187&lt;&gt;"",G187&lt;&gt;"",I187&lt;&gt;""),IF(G187&lt;=I187,"OUI","NON"),"")</f>
        <v/>
      </c>
    </row>
    <row r="188">
      <c r="A188">
        <f>IF(Articles!A188&lt;&gt;"",Articles!A188,"")</f>
        <v/>
      </c>
      <c r="B188">
        <f>IF(Articles!B188&lt;&gt;"",Articles!B188,"")</f>
        <v/>
      </c>
      <c r="C188">
        <f>IF(Articles!C188&lt;&gt;"",Articles!C188,"")</f>
        <v/>
      </c>
      <c r="D188">
        <f>IF(Articles!E188&lt;&gt;"",Articles!E188,"")</f>
        <v/>
      </c>
      <c r="E188">
        <f>SUMIFS(Registre!J:J,Registre!F:F,A188,Registre!B:B,"BE")+SUMIFS(Registre!J:J,Registre!F:F,A188,Registre!B:B,"BT+")+SUMIFS(Registre!J:J,Registre!F:F,A188,Registre!B:B,"BI+")</f>
        <v/>
      </c>
      <c r="F188">
        <f>SUMIFS(Registre!J:J,Registre!F:F,A188,Registre!B:B,"BS")+SUMIFS(Registre!J:J,Registre!F:F,A188,Registre!B:B,"BT-")+SUMIFS(Registre!J:J,Registre!F:F,A188,Registre!B:B,"BI-")</f>
        <v/>
      </c>
      <c r="G188">
        <f>IF(A188&lt;&gt;"",D188+E188-F188,"")</f>
        <v/>
      </c>
      <c r="H188">
        <f>IF(Articles!J188&lt;&gt;"",Articles!J188,"")</f>
        <v/>
      </c>
      <c r="I188">
        <f>IF(Articles!K188&lt;&gt;"",Articles!K188,"")</f>
        <v/>
      </c>
      <c r="J188">
        <f>IF(AND(A188&lt;&gt;"",G188&lt;&gt;"",I188&lt;&gt;""),IF(G188&lt;=I188,"OUI","NON"),"")</f>
        <v/>
      </c>
    </row>
    <row r="189">
      <c r="A189">
        <f>IF(Articles!A189&lt;&gt;"",Articles!A189,"")</f>
        <v/>
      </c>
      <c r="B189">
        <f>IF(Articles!B189&lt;&gt;"",Articles!B189,"")</f>
        <v/>
      </c>
      <c r="C189">
        <f>IF(Articles!C189&lt;&gt;"",Articles!C189,"")</f>
        <v/>
      </c>
      <c r="D189">
        <f>IF(Articles!E189&lt;&gt;"",Articles!E189,"")</f>
        <v/>
      </c>
      <c r="E189">
        <f>SUMIFS(Registre!J:J,Registre!F:F,A189,Registre!B:B,"BE")+SUMIFS(Registre!J:J,Registre!F:F,A189,Registre!B:B,"BT+")+SUMIFS(Registre!J:J,Registre!F:F,A189,Registre!B:B,"BI+")</f>
        <v/>
      </c>
      <c r="F189">
        <f>SUMIFS(Registre!J:J,Registre!F:F,A189,Registre!B:B,"BS")+SUMIFS(Registre!J:J,Registre!F:F,A189,Registre!B:B,"BT-")+SUMIFS(Registre!J:J,Registre!F:F,A189,Registre!B:B,"BI-")</f>
        <v/>
      </c>
      <c r="G189">
        <f>IF(A189&lt;&gt;"",D189+E189-F189,"")</f>
        <v/>
      </c>
      <c r="H189">
        <f>IF(Articles!J189&lt;&gt;"",Articles!J189,"")</f>
        <v/>
      </c>
      <c r="I189">
        <f>IF(Articles!K189&lt;&gt;"",Articles!K189,"")</f>
        <v/>
      </c>
      <c r="J189">
        <f>IF(AND(A189&lt;&gt;"",G189&lt;&gt;"",I189&lt;&gt;""),IF(G189&lt;=I189,"OUI","NON"),"")</f>
        <v/>
      </c>
    </row>
    <row r="190">
      <c r="A190">
        <f>IF(Articles!A190&lt;&gt;"",Articles!A190,"")</f>
        <v/>
      </c>
      <c r="B190">
        <f>IF(Articles!B190&lt;&gt;"",Articles!B190,"")</f>
        <v/>
      </c>
      <c r="C190">
        <f>IF(Articles!C190&lt;&gt;"",Articles!C190,"")</f>
        <v/>
      </c>
      <c r="D190">
        <f>IF(Articles!E190&lt;&gt;"",Articles!E190,"")</f>
        <v/>
      </c>
      <c r="E190">
        <f>SUMIFS(Registre!J:J,Registre!F:F,A190,Registre!B:B,"BE")+SUMIFS(Registre!J:J,Registre!F:F,A190,Registre!B:B,"BT+")+SUMIFS(Registre!J:J,Registre!F:F,A190,Registre!B:B,"BI+")</f>
        <v/>
      </c>
      <c r="F190">
        <f>SUMIFS(Registre!J:J,Registre!F:F,A190,Registre!B:B,"BS")+SUMIFS(Registre!J:J,Registre!F:F,A190,Registre!B:B,"BT-")+SUMIFS(Registre!J:J,Registre!F:F,A190,Registre!B:B,"BI-")</f>
        <v/>
      </c>
      <c r="G190">
        <f>IF(A190&lt;&gt;"",D190+E190-F190,"")</f>
        <v/>
      </c>
      <c r="H190">
        <f>IF(Articles!J190&lt;&gt;"",Articles!J190,"")</f>
        <v/>
      </c>
      <c r="I190">
        <f>IF(Articles!K190&lt;&gt;"",Articles!K190,"")</f>
        <v/>
      </c>
      <c r="J190">
        <f>IF(AND(A190&lt;&gt;"",G190&lt;&gt;"",I190&lt;&gt;""),IF(G190&lt;=I190,"OUI","NON"),"")</f>
        <v/>
      </c>
    </row>
    <row r="191">
      <c r="A191">
        <f>IF(Articles!A191&lt;&gt;"",Articles!A191,"")</f>
        <v/>
      </c>
      <c r="B191">
        <f>IF(Articles!B191&lt;&gt;"",Articles!B191,"")</f>
        <v/>
      </c>
      <c r="C191">
        <f>IF(Articles!C191&lt;&gt;"",Articles!C191,"")</f>
        <v/>
      </c>
      <c r="D191">
        <f>IF(Articles!E191&lt;&gt;"",Articles!E191,"")</f>
        <v/>
      </c>
      <c r="E191">
        <f>SUMIFS(Registre!J:J,Registre!F:F,A191,Registre!B:B,"BE")+SUMIFS(Registre!J:J,Registre!F:F,A191,Registre!B:B,"BT+")+SUMIFS(Registre!J:J,Registre!F:F,A191,Registre!B:B,"BI+")</f>
        <v/>
      </c>
      <c r="F191">
        <f>SUMIFS(Registre!J:J,Registre!F:F,A191,Registre!B:B,"BS")+SUMIFS(Registre!J:J,Registre!F:F,A191,Registre!B:B,"BT-")+SUMIFS(Registre!J:J,Registre!F:F,A191,Registre!B:B,"BI-")</f>
        <v/>
      </c>
      <c r="G191">
        <f>IF(A191&lt;&gt;"",D191+E191-F191,"")</f>
        <v/>
      </c>
      <c r="H191">
        <f>IF(Articles!J191&lt;&gt;"",Articles!J191,"")</f>
        <v/>
      </c>
      <c r="I191">
        <f>IF(Articles!K191&lt;&gt;"",Articles!K191,"")</f>
        <v/>
      </c>
      <c r="J191">
        <f>IF(AND(A191&lt;&gt;"",G191&lt;&gt;"",I191&lt;&gt;""),IF(G191&lt;=I191,"OUI","NON"),"")</f>
        <v/>
      </c>
    </row>
    <row r="192">
      <c r="A192">
        <f>IF(Articles!A192&lt;&gt;"",Articles!A192,"")</f>
        <v/>
      </c>
      <c r="B192">
        <f>IF(Articles!B192&lt;&gt;"",Articles!B192,"")</f>
        <v/>
      </c>
      <c r="C192">
        <f>IF(Articles!C192&lt;&gt;"",Articles!C192,"")</f>
        <v/>
      </c>
      <c r="D192">
        <f>IF(Articles!E192&lt;&gt;"",Articles!E192,"")</f>
        <v/>
      </c>
      <c r="E192">
        <f>SUMIFS(Registre!J:J,Registre!F:F,A192,Registre!B:B,"BE")+SUMIFS(Registre!J:J,Registre!F:F,A192,Registre!B:B,"BT+")+SUMIFS(Registre!J:J,Registre!F:F,A192,Registre!B:B,"BI+")</f>
        <v/>
      </c>
      <c r="F192">
        <f>SUMIFS(Registre!J:J,Registre!F:F,A192,Registre!B:B,"BS")+SUMIFS(Registre!J:J,Registre!F:F,A192,Registre!B:B,"BT-")+SUMIFS(Registre!J:J,Registre!F:F,A192,Registre!B:B,"BI-")</f>
        <v/>
      </c>
      <c r="G192">
        <f>IF(A192&lt;&gt;"",D192+E192-F192,"")</f>
        <v/>
      </c>
      <c r="H192">
        <f>IF(Articles!J192&lt;&gt;"",Articles!J192,"")</f>
        <v/>
      </c>
      <c r="I192">
        <f>IF(Articles!K192&lt;&gt;"",Articles!K192,"")</f>
        <v/>
      </c>
      <c r="J192">
        <f>IF(AND(A192&lt;&gt;"",G192&lt;&gt;"",I192&lt;&gt;""),IF(G192&lt;=I192,"OUI","NON"),"")</f>
        <v/>
      </c>
    </row>
    <row r="193">
      <c r="A193">
        <f>IF(Articles!A193&lt;&gt;"",Articles!A193,"")</f>
        <v/>
      </c>
      <c r="B193">
        <f>IF(Articles!B193&lt;&gt;"",Articles!B193,"")</f>
        <v/>
      </c>
      <c r="C193">
        <f>IF(Articles!C193&lt;&gt;"",Articles!C193,"")</f>
        <v/>
      </c>
      <c r="D193">
        <f>IF(Articles!E193&lt;&gt;"",Articles!E193,"")</f>
        <v/>
      </c>
      <c r="E193">
        <f>SUMIFS(Registre!J:J,Registre!F:F,A193,Registre!B:B,"BE")+SUMIFS(Registre!J:J,Registre!F:F,A193,Registre!B:B,"BT+")+SUMIFS(Registre!J:J,Registre!F:F,A193,Registre!B:B,"BI+")</f>
        <v/>
      </c>
      <c r="F193">
        <f>SUMIFS(Registre!J:J,Registre!F:F,A193,Registre!B:B,"BS")+SUMIFS(Registre!J:J,Registre!F:F,A193,Registre!B:B,"BT-")+SUMIFS(Registre!J:J,Registre!F:F,A193,Registre!B:B,"BI-")</f>
        <v/>
      </c>
      <c r="G193">
        <f>IF(A193&lt;&gt;"",D193+E193-F193,"")</f>
        <v/>
      </c>
      <c r="H193">
        <f>IF(Articles!J193&lt;&gt;"",Articles!J193,"")</f>
        <v/>
      </c>
      <c r="I193">
        <f>IF(Articles!K193&lt;&gt;"",Articles!K193,"")</f>
        <v/>
      </c>
      <c r="J193">
        <f>IF(AND(A193&lt;&gt;"",G193&lt;&gt;"",I193&lt;&gt;""),IF(G193&lt;=I193,"OUI","NON"),"")</f>
        <v/>
      </c>
    </row>
    <row r="194">
      <c r="A194">
        <f>IF(Articles!A194&lt;&gt;"",Articles!A194,"")</f>
        <v/>
      </c>
      <c r="B194">
        <f>IF(Articles!B194&lt;&gt;"",Articles!B194,"")</f>
        <v/>
      </c>
      <c r="C194">
        <f>IF(Articles!C194&lt;&gt;"",Articles!C194,"")</f>
        <v/>
      </c>
      <c r="D194">
        <f>IF(Articles!E194&lt;&gt;"",Articles!E194,"")</f>
        <v/>
      </c>
      <c r="E194">
        <f>SUMIFS(Registre!J:J,Registre!F:F,A194,Registre!B:B,"BE")+SUMIFS(Registre!J:J,Registre!F:F,A194,Registre!B:B,"BT+")+SUMIFS(Registre!J:J,Registre!F:F,A194,Registre!B:B,"BI+")</f>
        <v/>
      </c>
      <c r="F194">
        <f>SUMIFS(Registre!J:J,Registre!F:F,A194,Registre!B:B,"BS")+SUMIFS(Registre!J:J,Registre!F:F,A194,Registre!B:B,"BT-")+SUMIFS(Registre!J:J,Registre!F:F,A194,Registre!B:B,"BI-")</f>
        <v/>
      </c>
      <c r="G194">
        <f>IF(A194&lt;&gt;"",D194+E194-F194,"")</f>
        <v/>
      </c>
      <c r="H194">
        <f>IF(Articles!J194&lt;&gt;"",Articles!J194,"")</f>
        <v/>
      </c>
      <c r="I194">
        <f>IF(Articles!K194&lt;&gt;"",Articles!K194,"")</f>
        <v/>
      </c>
      <c r="J194">
        <f>IF(AND(A194&lt;&gt;"",G194&lt;&gt;"",I194&lt;&gt;""),IF(G194&lt;=I194,"OUI","NON"),"")</f>
        <v/>
      </c>
    </row>
    <row r="195">
      <c r="A195">
        <f>IF(Articles!A195&lt;&gt;"",Articles!A195,"")</f>
        <v/>
      </c>
      <c r="B195">
        <f>IF(Articles!B195&lt;&gt;"",Articles!B195,"")</f>
        <v/>
      </c>
      <c r="C195">
        <f>IF(Articles!C195&lt;&gt;"",Articles!C195,"")</f>
        <v/>
      </c>
      <c r="D195">
        <f>IF(Articles!E195&lt;&gt;"",Articles!E195,"")</f>
        <v/>
      </c>
      <c r="E195">
        <f>SUMIFS(Registre!J:J,Registre!F:F,A195,Registre!B:B,"BE")+SUMIFS(Registre!J:J,Registre!F:F,A195,Registre!B:B,"BT+")+SUMIFS(Registre!J:J,Registre!F:F,A195,Registre!B:B,"BI+")</f>
        <v/>
      </c>
      <c r="F195">
        <f>SUMIFS(Registre!J:J,Registre!F:F,A195,Registre!B:B,"BS")+SUMIFS(Registre!J:J,Registre!F:F,A195,Registre!B:B,"BT-")+SUMIFS(Registre!J:J,Registre!F:F,A195,Registre!B:B,"BI-")</f>
        <v/>
      </c>
      <c r="G195">
        <f>IF(A195&lt;&gt;"",D195+E195-F195,"")</f>
        <v/>
      </c>
      <c r="H195">
        <f>IF(Articles!J195&lt;&gt;"",Articles!J195,"")</f>
        <v/>
      </c>
      <c r="I195">
        <f>IF(Articles!K195&lt;&gt;"",Articles!K195,"")</f>
        <v/>
      </c>
      <c r="J195">
        <f>IF(AND(A195&lt;&gt;"",G195&lt;&gt;"",I195&lt;&gt;""),IF(G195&lt;=I195,"OUI","NON"),"")</f>
        <v/>
      </c>
    </row>
    <row r="196">
      <c r="A196">
        <f>IF(Articles!A196&lt;&gt;"",Articles!A196,"")</f>
        <v/>
      </c>
      <c r="B196">
        <f>IF(Articles!B196&lt;&gt;"",Articles!B196,"")</f>
        <v/>
      </c>
      <c r="C196">
        <f>IF(Articles!C196&lt;&gt;"",Articles!C196,"")</f>
        <v/>
      </c>
      <c r="D196">
        <f>IF(Articles!E196&lt;&gt;"",Articles!E196,"")</f>
        <v/>
      </c>
      <c r="E196">
        <f>SUMIFS(Registre!J:J,Registre!F:F,A196,Registre!B:B,"BE")+SUMIFS(Registre!J:J,Registre!F:F,A196,Registre!B:B,"BT+")+SUMIFS(Registre!J:J,Registre!F:F,A196,Registre!B:B,"BI+")</f>
        <v/>
      </c>
      <c r="F196">
        <f>SUMIFS(Registre!J:J,Registre!F:F,A196,Registre!B:B,"BS")+SUMIFS(Registre!J:J,Registre!F:F,A196,Registre!B:B,"BT-")+SUMIFS(Registre!J:J,Registre!F:F,A196,Registre!B:B,"BI-")</f>
        <v/>
      </c>
      <c r="G196">
        <f>IF(A196&lt;&gt;"",D196+E196-F196,"")</f>
        <v/>
      </c>
      <c r="H196">
        <f>IF(Articles!J196&lt;&gt;"",Articles!J196,"")</f>
        <v/>
      </c>
      <c r="I196">
        <f>IF(Articles!K196&lt;&gt;"",Articles!K196,"")</f>
        <v/>
      </c>
      <c r="J196">
        <f>IF(AND(A196&lt;&gt;"",G196&lt;&gt;"",I196&lt;&gt;""),IF(G196&lt;=I196,"OUI","NON"),"")</f>
        <v/>
      </c>
    </row>
    <row r="197">
      <c r="A197">
        <f>IF(Articles!A197&lt;&gt;"",Articles!A197,"")</f>
        <v/>
      </c>
      <c r="B197">
        <f>IF(Articles!B197&lt;&gt;"",Articles!B197,"")</f>
        <v/>
      </c>
      <c r="C197">
        <f>IF(Articles!C197&lt;&gt;"",Articles!C197,"")</f>
        <v/>
      </c>
      <c r="D197">
        <f>IF(Articles!E197&lt;&gt;"",Articles!E197,"")</f>
        <v/>
      </c>
      <c r="E197">
        <f>SUMIFS(Registre!J:J,Registre!F:F,A197,Registre!B:B,"BE")+SUMIFS(Registre!J:J,Registre!F:F,A197,Registre!B:B,"BT+")+SUMIFS(Registre!J:J,Registre!F:F,A197,Registre!B:B,"BI+")</f>
        <v/>
      </c>
      <c r="F197">
        <f>SUMIFS(Registre!J:J,Registre!F:F,A197,Registre!B:B,"BS")+SUMIFS(Registre!J:J,Registre!F:F,A197,Registre!B:B,"BT-")+SUMIFS(Registre!J:J,Registre!F:F,A197,Registre!B:B,"BI-")</f>
        <v/>
      </c>
      <c r="G197">
        <f>IF(A197&lt;&gt;"",D197+E197-F197,"")</f>
        <v/>
      </c>
      <c r="H197">
        <f>IF(Articles!J197&lt;&gt;"",Articles!J197,"")</f>
        <v/>
      </c>
      <c r="I197">
        <f>IF(Articles!K197&lt;&gt;"",Articles!K197,"")</f>
        <v/>
      </c>
      <c r="J197">
        <f>IF(AND(A197&lt;&gt;"",G197&lt;&gt;"",I197&lt;&gt;""),IF(G197&lt;=I197,"OUI","NON"),"")</f>
        <v/>
      </c>
    </row>
    <row r="198">
      <c r="A198">
        <f>IF(Articles!A198&lt;&gt;"",Articles!A198,"")</f>
        <v/>
      </c>
      <c r="B198">
        <f>IF(Articles!B198&lt;&gt;"",Articles!B198,"")</f>
        <v/>
      </c>
      <c r="C198">
        <f>IF(Articles!C198&lt;&gt;"",Articles!C198,"")</f>
        <v/>
      </c>
      <c r="D198">
        <f>IF(Articles!E198&lt;&gt;"",Articles!E198,"")</f>
        <v/>
      </c>
      <c r="E198">
        <f>SUMIFS(Registre!J:J,Registre!F:F,A198,Registre!B:B,"BE")+SUMIFS(Registre!J:J,Registre!F:F,A198,Registre!B:B,"BT+")+SUMIFS(Registre!J:J,Registre!F:F,A198,Registre!B:B,"BI+")</f>
        <v/>
      </c>
      <c r="F198">
        <f>SUMIFS(Registre!J:J,Registre!F:F,A198,Registre!B:B,"BS")+SUMIFS(Registre!J:J,Registre!F:F,A198,Registre!B:B,"BT-")+SUMIFS(Registre!J:J,Registre!F:F,A198,Registre!B:B,"BI-")</f>
        <v/>
      </c>
      <c r="G198">
        <f>IF(A198&lt;&gt;"",D198+E198-F198,"")</f>
        <v/>
      </c>
      <c r="H198">
        <f>IF(Articles!J198&lt;&gt;"",Articles!J198,"")</f>
        <v/>
      </c>
      <c r="I198">
        <f>IF(Articles!K198&lt;&gt;"",Articles!K198,"")</f>
        <v/>
      </c>
      <c r="J198">
        <f>IF(AND(A198&lt;&gt;"",G198&lt;&gt;"",I198&lt;&gt;""),IF(G198&lt;=I198,"OUI","NON"),"")</f>
        <v/>
      </c>
    </row>
    <row r="199">
      <c r="A199">
        <f>IF(Articles!A199&lt;&gt;"",Articles!A199,"")</f>
        <v/>
      </c>
      <c r="B199">
        <f>IF(Articles!B199&lt;&gt;"",Articles!B199,"")</f>
        <v/>
      </c>
      <c r="C199">
        <f>IF(Articles!C199&lt;&gt;"",Articles!C199,"")</f>
        <v/>
      </c>
      <c r="D199">
        <f>IF(Articles!E199&lt;&gt;"",Articles!E199,"")</f>
        <v/>
      </c>
      <c r="E199">
        <f>SUMIFS(Registre!J:J,Registre!F:F,A199,Registre!B:B,"BE")+SUMIFS(Registre!J:J,Registre!F:F,A199,Registre!B:B,"BT+")+SUMIFS(Registre!J:J,Registre!F:F,A199,Registre!B:B,"BI+")</f>
        <v/>
      </c>
      <c r="F199">
        <f>SUMIFS(Registre!J:J,Registre!F:F,A199,Registre!B:B,"BS")+SUMIFS(Registre!J:J,Registre!F:F,A199,Registre!B:B,"BT-")+SUMIFS(Registre!J:J,Registre!F:F,A199,Registre!B:B,"BI-")</f>
        <v/>
      </c>
      <c r="G199">
        <f>IF(A199&lt;&gt;"",D199+E199-F199,"")</f>
        <v/>
      </c>
      <c r="H199">
        <f>IF(Articles!J199&lt;&gt;"",Articles!J199,"")</f>
        <v/>
      </c>
      <c r="I199">
        <f>IF(Articles!K199&lt;&gt;"",Articles!K199,"")</f>
        <v/>
      </c>
      <c r="J199">
        <f>IF(AND(A199&lt;&gt;"",G199&lt;&gt;"",I199&lt;&gt;""),IF(G199&lt;=I199,"OUI","NON"),"")</f>
        <v/>
      </c>
    </row>
    <row r="200">
      <c r="A200">
        <f>IF(Articles!A200&lt;&gt;"",Articles!A200,"")</f>
        <v/>
      </c>
      <c r="B200">
        <f>IF(Articles!B200&lt;&gt;"",Articles!B200,"")</f>
        <v/>
      </c>
      <c r="C200">
        <f>IF(Articles!C200&lt;&gt;"",Articles!C200,"")</f>
        <v/>
      </c>
      <c r="D200">
        <f>IF(Articles!E200&lt;&gt;"",Articles!E200,"")</f>
        <v/>
      </c>
      <c r="E200">
        <f>SUMIFS(Registre!J:J,Registre!F:F,A200,Registre!B:B,"BE")+SUMIFS(Registre!J:J,Registre!F:F,A200,Registre!B:B,"BT+")+SUMIFS(Registre!J:J,Registre!F:F,A200,Registre!B:B,"BI+")</f>
        <v/>
      </c>
      <c r="F200">
        <f>SUMIFS(Registre!J:J,Registre!F:F,A200,Registre!B:B,"BS")+SUMIFS(Registre!J:J,Registre!F:F,A200,Registre!B:B,"BT-")+SUMIFS(Registre!J:J,Registre!F:F,A200,Registre!B:B,"BI-")</f>
        <v/>
      </c>
      <c r="G200">
        <f>IF(A200&lt;&gt;"",D200+E200-F200,"")</f>
        <v/>
      </c>
      <c r="H200">
        <f>IF(Articles!J200&lt;&gt;"",Articles!J200,"")</f>
        <v/>
      </c>
      <c r="I200">
        <f>IF(Articles!K200&lt;&gt;"",Articles!K200,"")</f>
        <v/>
      </c>
      <c r="J200">
        <f>IF(AND(A200&lt;&gt;"",G200&lt;&gt;"",I200&lt;&gt;""),IF(G200&lt;=I200,"OUI","NON"),"")</f>
        <v/>
      </c>
    </row>
    <row r="201">
      <c r="A201">
        <f>IF(Articles!A201&lt;&gt;"",Articles!A201,"")</f>
        <v/>
      </c>
      <c r="B201">
        <f>IF(Articles!B201&lt;&gt;"",Articles!B201,"")</f>
        <v/>
      </c>
      <c r="C201">
        <f>IF(Articles!C201&lt;&gt;"",Articles!C201,"")</f>
        <v/>
      </c>
      <c r="D201">
        <f>IF(Articles!E201&lt;&gt;"",Articles!E201,"")</f>
        <v/>
      </c>
      <c r="E201">
        <f>SUMIFS(Registre!J:J,Registre!F:F,A201,Registre!B:B,"BE")+SUMIFS(Registre!J:J,Registre!F:F,A201,Registre!B:B,"BT+")+SUMIFS(Registre!J:J,Registre!F:F,A201,Registre!B:B,"BI+")</f>
        <v/>
      </c>
      <c r="F201">
        <f>SUMIFS(Registre!J:J,Registre!F:F,A201,Registre!B:B,"BS")+SUMIFS(Registre!J:J,Registre!F:F,A201,Registre!B:B,"BT-")+SUMIFS(Registre!J:J,Registre!F:F,A201,Registre!B:B,"BI-")</f>
        <v/>
      </c>
      <c r="G201">
        <f>IF(A201&lt;&gt;"",D201+E201-F201,"")</f>
        <v/>
      </c>
      <c r="H201">
        <f>IF(Articles!J201&lt;&gt;"",Articles!J201,"")</f>
        <v/>
      </c>
      <c r="I201">
        <f>IF(Articles!K201&lt;&gt;"",Articles!K201,"")</f>
        <v/>
      </c>
      <c r="J201">
        <f>IF(AND(A201&lt;&gt;"",G201&lt;&gt;"",I201&lt;&gt;""),IF(G201&lt;=I201,"OUI","NON"),"")</f>
        <v/>
      </c>
    </row>
    <row r="202">
      <c r="A202">
        <f>IF(Articles!A202&lt;&gt;"",Articles!A202,"")</f>
        <v/>
      </c>
      <c r="B202">
        <f>IF(Articles!B202&lt;&gt;"",Articles!B202,"")</f>
        <v/>
      </c>
      <c r="C202">
        <f>IF(Articles!C202&lt;&gt;"",Articles!C202,"")</f>
        <v/>
      </c>
      <c r="D202">
        <f>IF(Articles!E202&lt;&gt;"",Articles!E202,"")</f>
        <v/>
      </c>
      <c r="E202">
        <f>SUMIFS(Registre!J:J,Registre!F:F,A202,Registre!B:B,"BE")+SUMIFS(Registre!J:J,Registre!F:F,A202,Registre!B:B,"BT+")+SUMIFS(Registre!J:J,Registre!F:F,A202,Registre!B:B,"BI+")</f>
        <v/>
      </c>
      <c r="F202">
        <f>SUMIFS(Registre!J:J,Registre!F:F,A202,Registre!B:B,"BS")+SUMIFS(Registre!J:J,Registre!F:F,A202,Registre!B:B,"BT-")+SUMIFS(Registre!J:J,Registre!F:F,A202,Registre!B:B,"BI-")</f>
        <v/>
      </c>
      <c r="G202">
        <f>IF(A202&lt;&gt;"",D202+E202-F202,"")</f>
        <v/>
      </c>
      <c r="H202">
        <f>IF(Articles!J202&lt;&gt;"",Articles!J202,"")</f>
        <v/>
      </c>
      <c r="I202">
        <f>IF(Articles!K202&lt;&gt;"",Articles!K202,"")</f>
        <v/>
      </c>
      <c r="J202">
        <f>IF(AND(A202&lt;&gt;"",G202&lt;&gt;"",I202&lt;&gt;""),IF(G202&lt;=I202,"OUI","NON"),"")</f>
        <v/>
      </c>
    </row>
    <row r="203">
      <c r="A203">
        <f>IF(Articles!A203&lt;&gt;"",Articles!A203,"")</f>
        <v/>
      </c>
      <c r="B203">
        <f>IF(Articles!B203&lt;&gt;"",Articles!B203,"")</f>
        <v/>
      </c>
      <c r="C203">
        <f>IF(Articles!C203&lt;&gt;"",Articles!C203,"")</f>
        <v/>
      </c>
      <c r="D203">
        <f>IF(Articles!E203&lt;&gt;"",Articles!E203,"")</f>
        <v/>
      </c>
      <c r="E203">
        <f>SUMIFS(Registre!J:J,Registre!F:F,A203,Registre!B:B,"BE")+SUMIFS(Registre!J:J,Registre!F:F,A203,Registre!B:B,"BT+")+SUMIFS(Registre!J:J,Registre!F:F,A203,Registre!B:B,"BI+")</f>
        <v/>
      </c>
      <c r="F203">
        <f>SUMIFS(Registre!J:J,Registre!F:F,A203,Registre!B:B,"BS")+SUMIFS(Registre!J:J,Registre!F:F,A203,Registre!B:B,"BT-")+SUMIFS(Registre!J:J,Registre!F:F,A203,Registre!B:B,"BI-")</f>
        <v/>
      </c>
      <c r="G203">
        <f>IF(A203&lt;&gt;"",D203+E203-F203,"")</f>
        <v/>
      </c>
      <c r="H203">
        <f>IF(Articles!J203&lt;&gt;"",Articles!J203,"")</f>
        <v/>
      </c>
      <c r="I203">
        <f>IF(Articles!K203&lt;&gt;"",Articles!K203,"")</f>
        <v/>
      </c>
      <c r="J203">
        <f>IF(AND(A203&lt;&gt;"",G203&lt;&gt;"",I203&lt;&gt;""),IF(G203&lt;=I203,"OUI","NON"),"")</f>
        <v/>
      </c>
    </row>
    <row r="204">
      <c r="A204">
        <f>IF(Articles!A204&lt;&gt;"",Articles!A204,"")</f>
        <v/>
      </c>
      <c r="B204">
        <f>IF(Articles!B204&lt;&gt;"",Articles!B204,"")</f>
        <v/>
      </c>
      <c r="C204">
        <f>IF(Articles!C204&lt;&gt;"",Articles!C204,"")</f>
        <v/>
      </c>
      <c r="D204">
        <f>IF(Articles!E204&lt;&gt;"",Articles!E204,"")</f>
        <v/>
      </c>
      <c r="E204">
        <f>SUMIFS(Registre!J:J,Registre!F:F,A204,Registre!B:B,"BE")+SUMIFS(Registre!J:J,Registre!F:F,A204,Registre!B:B,"BT+")+SUMIFS(Registre!J:J,Registre!F:F,A204,Registre!B:B,"BI+")</f>
        <v/>
      </c>
      <c r="F204">
        <f>SUMIFS(Registre!J:J,Registre!F:F,A204,Registre!B:B,"BS")+SUMIFS(Registre!J:J,Registre!F:F,A204,Registre!B:B,"BT-")+SUMIFS(Registre!J:J,Registre!F:F,A204,Registre!B:B,"BI-")</f>
        <v/>
      </c>
      <c r="G204">
        <f>IF(A204&lt;&gt;"",D204+E204-F204,"")</f>
        <v/>
      </c>
      <c r="H204">
        <f>IF(Articles!J204&lt;&gt;"",Articles!J204,"")</f>
        <v/>
      </c>
      <c r="I204">
        <f>IF(Articles!K204&lt;&gt;"",Articles!K204,"")</f>
        <v/>
      </c>
      <c r="J204">
        <f>IF(AND(A204&lt;&gt;"",G204&lt;&gt;"",I204&lt;&gt;""),IF(G204&lt;=I204,"OUI","NON"),"")</f>
        <v/>
      </c>
    </row>
    <row r="205">
      <c r="A205">
        <f>IF(Articles!A205&lt;&gt;"",Articles!A205,"")</f>
        <v/>
      </c>
      <c r="B205">
        <f>IF(Articles!B205&lt;&gt;"",Articles!B205,"")</f>
        <v/>
      </c>
      <c r="C205">
        <f>IF(Articles!C205&lt;&gt;"",Articles!C205,"")</f>
        <v/>
      </c>
      <c r="D205">
        <f>IF(Articles!E205&lt;&gt;"",Articles!E205,"")</f>
        <v/>
      </c>
      <c r="E205">
        <f>SUMIFS(Registre!J:J,Registre!F:F,A205,Registre!B:B,"BE")+SUMIFS(Registre!J:J,Registre!F:F,A205,Registre!B:B,"BT+")+SUMIFS(Registre!J:J,Registre!F:F,A205,Registre!B:B,"BI+")</f>
        <v/>
      </c>
      <c r="F205">
        <f>SUMIFS(Registre!J:J,Registre!F:F,A205,Registre!B:B,"BS")+SUMIFS(Registre!J:J,Registre!F:F,A205,Registre!B:B,"BT-")+SUMIFS(Registre!J:J,Registre!F:F,A205,Registre!B:B,"BI-")</f>
        <v/>
      </c>
      <c r="G205">
        <f>IF(A205&lt;&gt;"",D205+E205-F205,"")</f>
        <v/>
      </c>
      <c r="H205">
        <f>IF(Articles!J205&lt;&gt;"",Articles!J205,"")</f>
        <v/>
      </c>
      <c r="I205">
        <f>IF(Articles!K205&lt;&gt;"",Articles!K205,"")</f>
        <v/>
      </c>
      <c r="J205">
        <f>IF(AND(A205&lt;&gt;"",G205&lt;&gt;"",I205&lt;&gt;""),IF(G205&lt;=I205,"OUI","NON"),"")</f>
        <v/>
      </c>
    </row>
    <row r="206">
      <c r="A206">
        <f>IF(Articles!A206&lt;&gt;"",Articles!A206,"")</f>
        <v/>
      </c>
      <c r="B206">
        <f>IF(Articles!B206&lt;&gt;"",Articles!B206,"")</f>
        <v/>
      </c>
      <c r="C206">
        <f>IF(Articles!C206&lt;&gt;"",Articles!C206,"")</f>
        <v/>
      </c>
      <c r="D206">
        <f>IF(Articles!E206&lt;&gt;"",Articles!E206,"")</f>
        <v/>
      </c>
      <c r="E206">
        <f>SUMIFS(Registre!J:J,Registre!F:F,A206,Registre!B:B,"BE")+SUMIFS(Registre!J:J,Registre!F:F,A206,Registre!B:B,"BT+")+SUMIFS(Registre!J:J,Registre!F:F,A206,Registre!B:B,"BI+")</f>
        <v/>
      </c>
      <c r="F206">
        <f>SUMIFS(Registre!J:J,Registre!F:F,A206,Registre!B:B,"BS")+SUMIFS(Registre!J:J,Registre!F:F,A206,Registre!B:B,"BT-")+SUMIFS(Registre!J:J,Registre!F:F,A206,Registre!B:B,"BI-")</f>
        <v/>
      </c>
      <c r="G206">
        <f>IF(A206&lt;&gt;"",D206+E206-F206,"")</f>
        <v/>
      </c>
      <c r="H206">
        <f>IF(Articles!J206&lt;&gt;"",Articles!J206,"")</f>
        <v/>
      </c>
      <c r="I206">
        <f>IF(Articles!K206&lt;&gt;"",Articles!K206,"")</f>
        <v/>
      </c>
      <c r="J206">
        <f>IF(AND(A206&lt;&gt;"",G206&lt;&gt;"",I206&lt;&gt;""),IF(G206&lt;=I206,"OUI","NON"),"")</f>
        <v/>
      </c>
    </row>
    <row r="207">
      <c r="A207">
        <f>IF(Articles!A207&lt;&gt;"",Articles!A207,"")</f>
        <v/>
      </c>
      <c r="B207">
        <f>IF(Articles!B207&lt;&gt;"",Articles!B207,"")</f>
        <v/>
      </c>
      <c r="C207">
        <f>IF(Articles!C207&lt;&gt;"",Articles!C207,"")</f>
        <v/>
      </c>
      <c r="D207">
        <f>IF(Articles!E207&lt;&gt;"",Articles!E207,"")</f>
        <v/>
      </c>
      <c r="E207">
        <f>SUMIFS(Registre!J:J,Registre!F:F,A207,Registre!B:B,"BE")+SUMIFS(Registre!J:J,Registre!F:F,A207,Registre!B:B,"BT+")+SUMIFS(Registre!J:J,Registre!F:F,A207,Registre!B:B,"BI+")</f>
        <v/>
      </c>
      <c r="F207">
        <f>SUMIFS(Registre!J:J,Registre!F:F,A207,Registre!B:B,"BS")+SUMIFS(Registre!J:J,Registre!F:F,A207,Registre!B:B,"BT-")+SUMIFS(Registre!J:J,Registre!F:F,A207,Registre!B:B,"BI-")</f>
        <v/>
      </c>
      <c r="G207">
        <f>IF(A207&lt;&gt;"",D207+E207-F207,"")</f>
        <v/>
      </c>
      <c r="H207">
        <f>IF(Articles!J207&lt;&gt;"",Articles!J207,"")</f>
        <v/>
      </c>
      <c r="I207">
        <f>IF(Articles!K207&lt;&gt;"",Articles!K207,"")</f>
        <v/>
      </c>
      <c r="J207">
        <f>IF(AND(A207&lt;&gt;"",G207&lt;&gt;"",I207&lt;&gt;""),IF(G207&lt;=I207,"OUI","NON"),"")</f>
        <v/>
      </c>
    </row>
    <row r="208">
      <c r="A208">
        <f>IF(Articles!A208&lt;&gt;"",Articles!A208,"")</f>
        <v/>
      </c>
      <c r="B208">
        <f>IF(Articles!B208&lt;&gt;"",Articles!B208,"")</f>
        <v/>
      </c>
      <c r="C208">
        <f>IF(Articles!C208&lt;&gt;"",Articles!C208,"")</f>
        <v/>
      </c>
      <c r="D208">
        <f>IF(Articles!E208&lt;&gt;"",Articles!E208,"")</f>
        <v/>
      </c>
      <c r="E208">
        <f>SUMIFS(Registre!J:J,Registre!F:F,A208,Registre!B:B,"BE")+SUMIFS(Registre!J:J,Registre!F:F,A208,Registre!B:B,"BT+")+SUMIFS(Registre!J:J,Registre!F:F,A208,Registre!B:B,"BI+")</f>
        <v/>
      </c>
      <c r="F208">
        <f>SUMIFS(Registre!J:J,Registre!F:F,A208,Registre!B:B,"BS")+SUMIFS(Registre!J:J,Registre!F:F,A208,Registre!B:B,"BT-")+SUMIFS(Registre!J:J,Registre!F:F,A208,Registre!B:B,"BI-")</f>
        <v/>
      </c>
      <c r="G208">
        <f>IF(A208&lt;&gt;"",D208+E208-F208,"")</f>
        <v/>
      </c>
      <c r="H208">
        <f>IF(Articles!J208&lt;&gt;"",Articles!J208,"")</f>
        <v/>
      </c>
      <c r="I208">
        <f>IF(Articles!K208&lt;&gt;"",Articles!K208,"")</f>
        <v/>
      </c>
      <c r="J208">
        <f>IF(AND(A208&lt;&gt;"",G208&lt;&gt;"",I208&lt;&gt;""),IF(G208&lt;=I208,"OUI","NON"),"")</f>
        <v/>
      </c>
    </row>
    <row r="209">
      <c r="A209">
        <f>IF(Articles!A209&lt;&gt;"",Articles!A209,"")</f>
        <v/>
      </c>
      <c r="B209">
        <f>IF(Articles!B209&lt;&gt;"",Articles!B209,"")</f>
        <v/>
      </c>
      <c r="C209">
        <f>IF(Articles!C209&lt;&gt;"",Articles!C209,"")</f>
        <v/>
      </c>
      <c r="D209">
        <f>IF(Articles!E209&lt;&gt;"",Articles!E209,"")</f>
        <v/>
      </c>
      <c r="E209">
        <f>SUMIFS(Registre!J:J,Registre!F:F,A209,Registre!B:B,"BE")+SUMIFS(Registre!J:J,Registre!F:F,A209,Registre!B:B,"BT+")+SUMIFS(Registre!J:J,Registre!F:F,A209,Registre!B:B,"BI+")</f>
        <v/>
      </c>
      <c r="F209">
        <f>SUMIFS(Registre!J:J,Registre!F:F,A209,Registre!B:B,"BS")+SUMIFS(Registre!J:J,Registre!F:F,A209,Registre!B:B,"BT-")+SUMIFS(Registre!J:J,Registre!F:F,A209,Registre!B:B,"BI-")</f>
        <v/>
      </c>
      <c r="G209">
        <f>IF(A209&lt;&gt;"",D209+E209-F209,"")</f>
        <v/>
      </c>
      <c r="H209">
        <f>IF(Articles!J209&lt;&gt;"",Articles!J209,"")</f>
        <v/>
      </c>
      <c r="I209">
        <f>IF(Articles!K209&lt;&gt;"",Articles!K209,"")</f>
        <v/>
      </c>
      <c r="J209">
        <f>IF(AND(A209&lt;&gt;"",G209&lt;&gt;"",I209&lt;&gt;""),IF(G209&lt;=I209,"OUI","NON"),"")</f>
        <v/>
      </c>
    </row>
    <row r="210">
      <c r="A210">
        <f>IF(Articles!A210&lt;&gt;"",Articles!A210,"")</f>
        <v/>
      </c>
      <c r="B210">
        <f>IF(Articles!B210&lt;&gt;"",Articles!B210,"")</f>
        <v/>
      </c>
      <c r="C210">
        <f>IF(Articles!C210&lt;&gt;"",Articles!C210,"")</f>
        <v/>
      </c>
      <c r="D210">
        <f>IF(Articles!E210&lt;&gt;"",Articles!E210,"")</f>
        <v/>
      </c>
      <c r="E210">
        <f>SUMIFS(Registre!J:J,Registre!F:F,A210,Registre!B:B,"BE")+SUMIFS(Registre!J:J,Registre!F:F,A210,Registre!B:B,"BT+")+SUMIFS(Registre!J:J,Registre!F:F,A210,Registre!B:B,"BI+")</f>
        <v/>
      </c>
      <c r="F210">
        <f>SUMIFS(Registre!J:J,Registre!F:F,A210,Registre!B:B,"BS")+SUMIFS(Registre!J:J,Registre!F:F,A210,Registre!B:B,"BT-")+SUMIFS(Registre!J:J,Registre!F:F,A210,Registre!B:B,"BI-")</f>
        <v/>
      </c>
      <c r="G210">
        <f>IF(A210&lt;&gt;"",D210+E210-F210,"")</f>
        <v/>
      </c>
      <c r="H210">
        <f>IF(Articles!J210&lt;&gt;"",Articles!J210,"")</f>
        <v/>
      </c>
      <c r="I210">
        <f>IF(Articles!K210&lt;&gt;"",Articles!K210,"")</f>
        <v/>
      </c>
      <c r="J210">
        <f>IF(AND(A210&lt;&gt;"",G210&lt;&gt;"",I210&lt;&gt;""),IF(G210&lt;=I210,"OUI","NON"),"")</f>
        <v/>
      </c>
    </row>
    <row r="211">
      <c r="A211">
        <f>IF(Articles!A211&lt;&gt;"",Articles!A211,"")</f>
        <v/>
      </c>
      <c r="B211">
        <f>IF(Articles!B211&lt;&gt;"",Articles!B211,"")</f>
        <v/>
      </c>
      <c r="C211">
        <f>IF(Articles!C211&lt;&gt;"",Articles!C211,"")</f>
        <v/>
      </c>
      <c r="D211">
        <f>IF(Articles!E211&lt;&gt;"",Articles!E211,"")</f>
        <v/>
      </c>
      <c r="E211">
        <f>SUMIFS(Registre!J:J,Registre!F:F,A211,Registre!B:B,"BE")+SUMIFS(Registre!J:J,Registre!F:F,A211,Registre!B:B,"BT+")+SUMIFS(Registre!J:J,Registre!F:F,A211,Registre!B:B,"BI+")</f>
        <v/>
      </c>
      <c r="F211">
        <f>SUMIFS(Registre!J:J,Registre!F:F,A211,Registre!B:B,"BS")+SUMIFS(Registre!J:J,Registre!F:F,A211,Registre!B:B,"BT-")+SUMIFS(Registre!J:J,Registre!F:F,A211,Registre!B:B,"BI-")</f>
        <v/>
      </c>
      <c r="G211">
        <f>IF(A211&lt;&gt;"",D211+E211-F211,"")</f>
        <v/>
      </c>
      <c r="H211">
        <f>IF(Articles!J211&lt;&gt;"",Articles!J211,"")</f>
        <v/>
      </c>
      <c r="I211">
        <f>IF(Articles!K211&lt;&gt;"",Articles!K211,"")</f>
        <v/>
      </c>
      <c r="J211">
        <f>IF(AND(A211&lt;&gt;"",G211&lt;&gt;"",I211&lt;&gt;""),IF(G211&lt;=I211,"OUI","NON"),"")</f>
        <v/>
      </c>
    </row>
    <row r="212">
      <c r="A212">
        <f>IF(Articles!A212&lt;&gt;"",Articles!A212,"")</f>
        <v/>
      </c>
      <c r="B212">
        <f>IF(Articles!B212&lt;&gt;"",Articles!B212,"")</f>
        <v/>
      </c>
      <c r="C212">
        <f>IF(Articles!C212&lt;&gt;"",Articles!C212,"")</f>
        <v/>
      </c>
      <c r="D212">
        <f>IF(Articles!E212&lt;&gt;"",Articles!E212,"")</f>
        <v/>
      </c>
      <c r="E212">
        <f>SUMIFS(Registre!J:J,Registre!F:F,A212,Registre!B:B,"BE")+SUMIFS(Registre!J:J,Registre!F:F,A212,Registre!B:B,"BT+")+SUMIFS(Registre!J:J,Registre!F:F,A212,Registre!B:B,"BI+")</f>
        <v/>
      </c>
      <c r="F212">
        <f>SUMIFS(Registre!J:J,Registre!F:F,A212,Registre!B:B,"BS")+SUMIFS(Registre!J:J,Registre!F:F,A212,Registre!B:B,"BT-")+SUMIFS(Registre!J:J,Registre!F:F,A212,Registre!B:B,"BI-")</f>
        <v/>
      </c>
      <c r="G212">
        <f>IF(A212&lt;&gt;"",D212+E212-F212,"")</f>
        <v/>
      </c>
      <c r="H212">
        <f>IF(Articles!J212&lt;&gt;"",Articles!J212,"")</f>
        <v/>
      </c>
      <c r="I212">
        <f>IF(Articles!K212&lt;&gt;"",Articles!K212,"")</f>
        <v/>
      </c>
      <c r="J212">
        <f>IF(AND(A212&lt;&gt;"",G212&lt;&gt;"",I212&lt;&gt;""),IF(G212&lt;=I212,"OUI","NON"),"")</f>
        <v/>
      </c>
    </row>
    <row r="213">
      <c r="A213">
        <f>IF(Articles!A213&lt;&gt;"",Articles!A213,"")</f>
        <v/>
      </c>
      <c r="B213">
        <f>IF(Articles!B213&lt;&gt;"",Articles!B213,"")</f>
        <v/>
      </c>
      <c r="C213">
        <f>IF(Articles!C213&lt;&gt;"",Articles!C213,"")</f>
        <v/>
      </c>
      <c r="D213">
        <f>IF(Articles!E213&lt;&gt;"",Articles!E213,"")</f>
        <v/>
      </c>
      <c r="E213">
        <f>SUMIFS(Registre!J:J,Registre!F:F,A213,Registre!B:B,"BE")+SUMIFS(Registre!J:J,Registre!F:F,A213,Registre!B:B,"BT+")+SUMIFS(Registre!J:J,Registre!F:F,A213,Registre!B:B,"BI+")</f>
        <v/>
      </c>
      <c r="F213">
        <f>SUMIFS(Registre!J:J,Registre!F:F,A213,Registre!B:B,"BS")+SUMIFS(Registre!J:J,Registre!F:F,A213,Registre!B:B,"BT-")+SUMIFS(Registre!J:J,Registre!F:F,A213,Registre!B:B,"BI-")</f>
        <v/>
      </c>
      <c r="G213">
        <f>IF(A213&lt;&gt;"",D213+E213-F213,"")</f>
        <v/>
      </c>
      <c r="H213">
        <f>IF(Articles!J213&lt;&gt;"",Articles!J213,"")</f>
        <v/>
      </c>
      <c r="I213">
        <f>IF(Articles!K213&lt;&gt;"",Articles!K213,"")</f>
        <v/>
      </c>
      <c r="J213">
        <f>IF(AND(A213&lt;&gt;"",G213&lt;&gt;"",I213&lt;&gt;""),IF(G213&lt;=I213,"OUI","NON"),"")</f>
        <v/>
      </c>
    </row>
    <row r="214">
      <c r="A214">
        <f>IF(Articles!A214&lt;&gt;"",Articles!A214,"")</f>
        <v/>
      </c>
      <c r="B214">
        <f>IF(Articles!B214&lt;&gt;"",Articles!B214,"")</f>
        <v/>
      </c>
      <c r="C214">
        <f>IF(Articles!C214&lt;&gt;"",Articles!C214,"")</f>
        <v/>
      </c>
      <c r="D214">
        <f>IF(Articles!E214&lt;&gt;"",Articles!E214,"")</f>
        <v/>
      </c>
      <c r="E214">
        <f>SUMIFS(Registre!J:J,Registre!F:F,A214,Registre!B:B,"BE")+SUMIFS(Registre!J:J,Registre!F:F,A214,Registre!B:B,"BT+")+SUMIFS(Registre!J:J,Registre!F:F,A214,Registre!B:B,"BI+")</f>
        <v/>
      </c>
      <c r="F214">
        <f>SUMIFS(Registre!J:J,Registre!F:F,A214,Registre!B:B,"BS")+SUMIFS(Registre!J:J,Registre!F:F,A214,Registre!B:B,"BT-")+SUMIFS(Registre!J:J,Registre!F:F,A214,Registre!B:B,"BI-")</f>
        <v/>
      </c>
      <c r="G214">
        <f>IF(A214&lt;&gt;"",D214+E214-F214,"")</f>
        <v/>
      </c>
      <c r="H214">
        <f>IF(Articles!J214&lt;&gt;"",Articles!J214,"")</f>
        <v/>
      </c>
      <c r="I214">
        <f>IF(Articles!K214&lt;&gt;"",Articles!K214,"")</f>
        <v/>
      </c>
      <c r="J214">
        <f>IF(AND(A214&lt;&gt;"",G214&lt;&gt;"",I214&lt;&gt;""),IF(G214&lt;=I214,"OUI","NON"),"")</f>
        <v/>
      </c>
    </row>
    <row r="215">
      <c r="A215">
        <f>IF(Articles!A215&lt;&gt;"",Articles!A215,"")</f>
        <v/>
      </c>
      <c r="B215">
        <f>IF(Articles!B215&lt;&gt;"",Articles!B215,"")</f>
        <v/>
      </c>
      <c r="C215">
        <f>IF(Articles!C215&lt;&gt;"",Articles!C215,"")</f>
        <v/>
      </c>
      <c r="D215">
        <f>IF(Articles!E215&lt;&gt;"",Articles!E215,"")</f>
        <v/>
      </c>
      <c r="E215">
        <f>SUMIFS(Registre!J:J,Registre!F:F,A215,Registre!B:B,"BE")+SUMIFS(Registre!J:J,Registre!F:F,A215,Registre!B:B,"BT+")+SUMIFS(Registre!J:J,Registre!F:F,A215,Registre!B:B,"BI+")</f>
        <v/>
      </c>
      <c r="F215">
        <f>SUMIFS(Registre!J:J,Registre!F:F,A215,Registre!B:B,"BS")+SUMIFS(Registre!J:J,Registre!F:F,A215,Registre!B:B,"BT-")+SUMIFS(Registre!J:J,Registre!F:F,A215,Registre!B:B,"BI-")</f>
        <v/>
      </c>
      <c r="G215">
        <f>IF(A215&lt;&gt;"",D215+E215-F215,"")</f>
        <v/>
      </c>
      <c r="H215">
        <f>IF(Articles!J215&lt;&gt;"",Articles!J215,"")</f>
        <v/>
      </c>
      <c r="I215">
        <f>IF(Articles!K215&lt;&gt;"",Articles!K215,"")</f>
        <v/>
      </c>
      <c r="J215">
        <f>IF(AND(A215&lt;&gt;"",G215&lt;&gt;"",I215&lt;&gt;""),IF(G215&lt;=I215,"OUI","NON"),"")</f>
        <v/>
      </c>
    </row>
    <row r="216">
      <c r="A216">
        <f>IF(Articles!A216&lt;&gt;"",Articles!A216,"")</f>
        <v/>
      </c>
      <c r="B216">
        <f>IF(Articles!B216&lt;&gt;"",Articles!B216,"")</f>
        <v/>
      </c>
      <c r="C216">
        <f>IF(Articles!C216&lt;&gt;"",Articles!C216,"")</f>
        <v/>
      </c>
      <c r="D216">
        <f>IF(Articles!E216&lt;&gt;"",Articles!E216,"")</f>
        <v/>
      </c>
      <c r="E216">
        <f>SUMIFS(Registre!J:J,Registre!F:F,A216,Registre!B:B,"BE")+SUMIFS(Registre!J:J,Registre!F:F,A216,Registre!B:B,"BT+")+SUMIFS(Registre!J:J,Registre!F:F,A216,Registre!B:B,"BI+")</f>
        <v/>
      </c>
      <c r="F216">
        <f>SUMIFS(Registre!J:J,Registre!F:F,A216,Registre!B:B,"BS")+SUMIFS(Registre!J:J,Registre!F:F,A216,Registre!B:B,"BT-")+SUMIFS(Registre!J:J,Registre!F:F,A216,Registre!B:B,"BI-")</f>
        <v/>
      </c>
      <c r="G216">
        <f>IF(A216&lt;&gt;"",D216+E216-F216,"")</f>
        <v/>
      </c>
      <c r="H216">
        <f>IF(Articles!J216&lt;&gt;"",Articles!J216,"")</f>
        <v/>
      </c>
      <c r="I216">
        <f>IF(Articles!K216&lt;&gt;"",Articles!K216,"")</f>
        <v/>
      </c>
      <c r="J216">
        <f>IF(AND(A216&lt;&gt;"",G216&lt;&gt;"",I216&lt;&gt;""),IF(G216&lt;=I216,"OUI","NON"),"")</f>
        <v/>
      </c>
    </row>
    <row r="217">
      <c r="A217">
        <f>IF(Articles!A217&lt;&gt;"",Articles!A217,"")</f>
        <v/>
      </c>
      <c r="B217">
        <f>IF(Articles!B217&lt;&gt;"",Articles!B217,"")</f>
        <v/>
      </c>
      <c r="C217">
        <f>IF(Articles!C217&lt;&gt;"",Articles!C217,"")</f>
        <v/>
      </c>
      <c r="D217">
        <f>IF(Articles!E217&lt;&gt;"",Articles!E217,"")</f>
        <v/>
      </c>
      <c r="E217">
        <f>SUMIFS(Registre!J:J,Registre!F:F,A217,Registre!B:B,"BE")+SUMIFS(Registre!J:J,Registre!F:F,A217,Registre!B:B,"BT+")+SUMIFS(Registre!J:J,Registre!F:F,A217,Registre!B:B,"BI+")</f>
        <v/>
      </c>
      <c r="F217">
        <f>SUMIFS(Registre!J:J,Registre!F:F,A217,Registre!B:B,"BS")+SUMIFS(Registre!J:J,Registre!F:F,A217,Registre!B:B,"BT-")+SUMIFS(Registre!J:J,Registre!F:F,A217,Registre!B:B,"BI-")</f>
        <v/>
      </c>
      <c r="G217">
        <f>IF(A217&lt;&gt;"",D217+E217-F217,"")</f>
        <v/>
      </c>
      <c r="H217">
        <f>IF(Articles!J217&lt;&gt;"",Articles!J217,"")</f>
        <v/>
      </c>
      <c r="I217">
        <f>IF(Articles!K217&lt;&gt;"",Articles!K217,"")</f>
        <v/>
      </c>
      <c r="J217">
        <f>IF(AND(A217&lt;&gt;"",G217&lt;&gt;"",I217&lt;&gt;""),IF(G217&lt;=I217,"OUI","NON"),"")</f>
        <v/>
      </c>
    </row>
    <row r="218">
      <c r="A218">
        <f>IF(Articles!A218&lt;&gt;"",Articles!A218,"")</f>
        <v/>
      </c>
      <c r="B218">
        <f>IF(Articles!B218&lt;&gt;"",Articles!B218,"")</f>
        <v/>
      </c>
      <c r="C218">
        <f>IF(Articles!C218&lt;&gt;"",Articles!C218,"")</f>
        <v/>
      </c>
      <c r="D218">
        <f>IF(Articles!E218&lt;&gt;"",Articles!E218,"")</f>
        <v/>
      </c>
      <c r="E218">
        <f>SUMIFS(Registre!J:J,Registre!F:F,A218,Registre!B:B,"BE")+SUMIFS(Registre!J:J,Registre!F:F,A218,Registre!B:B,"BT+")+SUMIFS(Registre!J:J,Registre!F:F,A218,Registre!B:B,"BI+")</f>
        <v/>
      </c>
      <c r="F218">
        <f>SUMIFS(Registre!J:J,Registre!F:F,A218,Registre!B:B,"BS")+SUMIFS(Registre!J:J,Registre!F:F,A218,Registre!B:B,"BT-")+SUMIFS(Registre!J:J,Registre!F:F,A218,Registre!B:B,"BI-")</f>
        <v/>
      </c>
      <c r="G218">
        <f>IF(A218&lt;&gt;"",D218+E218-F218,"")</f>
        <v/>
      </c>
      <c r="H218">
        <f>IF(Articles!J218&lt;&gt;"",Articles!J218,"")</f>
        <v/>
      </c>
      <c r="I218">
        <f>IF(Articles!K218&lt;&gt;"",Articles!K218,"")</f>
        <v/>
      </c>
      <c r="J218">
        <f>IF(AND(A218&lt;&gt;"",G218&lt;&gt;"",I218&lt;&gt;""),IF(G218&lt;=I218,"OUI","NON"),"")</f>
        <v/>
      </c>
    </row>
    <row r="219">
      <c r="A219">
        <f>IF(Articles!A219&lt;&gt;"",Articles!A219,"")</f>
        <v/>
      </c>
      <c r="B219">
        <f>IF(Articles!B219&lt;&gt;"",Articles!B219,"")</f>
        <v/>
      </c>
      <c r="C219">
        <f>IF(Articles!C219&lt;&gt;"",Articles!C219,"")</f>
        <v/>
      </c>
      <c r="D219">
        <f>IF(Articles!E219&lt;&gt;"",Articles!E219,"")</f>
        <v/>
      </c>
      <c r="E219">
        <f>SUMIFS(Registre!J:J,Registre!F:F,A219,Registre!B:B,"BE")+SUMIFS(Registre!J:J,Registre!F:F,A219,Registre!B:B,"BT+")+SUMIFS(Registre!J:J,Registre!F:F,A219,Registre!B:B,"BI+")</f>
        <v/>
      </c>
      <c r="F219">
        <f>SUMIFS(Registre!J:J,Registre!F:F,A219,Registre!B:B,"BS")+SUMIFS(Registre!J:J,Registre!F:F,A219,Registre!B:B,"BT-")+SUMIFS(Registre!J:J,Registre!F:F,A219,Registre!B:B,"BI-")</f>
        <v/>
      </c>
      <c r="G219">
        <f>IF(A219&lt;&gt;"",D219+E219-F219,"")</f>
        <v/>
      </c>
      <c r="H219">
        <f>IF(Articles!J219&lt;&gt;"",Articles!J219,"")</f>
        <v/>
      </c>
      <c r="I219">
        <f>IF(Articles!K219&lt;&gt;"",Articles!K219,"")</f>
        <v/>
      </c>
      <c r="J219">
        <f>IF(AND(A219&lt;&gt;"",G219&lt;&gt;"",I219&lt;&gt;""),IF(G219&lt;=I219,"OUI","NON"),"")</f>
        <v/>
      </c>
    </row>
    <row r="220">
      <c r="A220">
        <f>IF(Articles!A220&lt;&gt;"",Articles!A220,"")</f>
        <v/>
      </c>
      <c r="B220">
        <f>IF(Articles!B220&lt;&gt;"",Articles!B220,"")</f>
        <v/>
      </c>
      <c r="C220">
        <f>IF(Articles!C220&lt;&gt;"",Articles!C220,"")</f>
        <v/>
      </c>
      <c r="D220">
        <f>IF(Articles!E220&lt;&gt;"",Articles!E220,"")</f>
        <v/>
      </c>
      <c r="E220">
        <f>SUMIFS(Registre!J:J,Registre!F:F,A220,Registre!B:B,"BE")+SUMIFS(Registre!J:J,Registre!F:F,A220,Registre!B:B,"BT+")+SUMIFS(Registre!J:J,Registre!F:F,A220,Registre!B:B,"BI+")</f>
        <v/>
      </c>
      <c r="F220">
        <f>SUMIFS(Registre!J:J,Registre!F:F,A220,Registre!B:B,"BS")+SUMIFS(Registre!J:J,Registre!F:F,A220,Registre!B:B,"BT-")+SUMIFS(Registre!J:J,Registre!F:F,A220,Registre!B:B,"BI-")</f>
        <v/>
      </c>
      <c r="G220">
        <f>IF(A220&lt;&gt;"",D220+E220-F220,"")</f>
        <v/>
      </c>
      <c r="H220">
        <f>IF(Articles!J220&lt;&gt;"",Articles!J220,"")</f>
        <v/>
      </c>
      <c r="I220">
        <f>IF(Articles!K220&lt;&gt;"",Articles!K220,"")</f>
        <v/>
      </c>
      <c r="J220">
        <f>IF(AND(A220&lt;&gt;"",G220&lt;&gt;"",I220&lt;&gt;""),IF(G220&lt;=I220,"OUI","NON"),"")</f>
        <v/>
      </c>
    </row>
    <row r="221">
      <c r="A221">
        <f>IF(Articles!A221&lt;&gt;"",Articles!A221,"")</f>
        <v/>
      </c>
      <c r="B221">
        <f>IF(Articles!B221&lt;&gt;"",Articles!B221,"")</f>
        <v/>
      </c>
      <c r="C221">
        <f>IF(Articles!C221&lt;&gt;"",Articles!C221,"")</f>
        <v/>
      </c>
      <c r="D221">
        <f>IF(Articles!E221&lt;&gt;"",Articles!E221,"")</f>
        <v/>
      </c>
      <c r="E221">
        <f>SUMIFS(Registre!J:J,Registre!F:F,A221,Registre!B:B,"BE")+SUMIFS(Registre!J:J,Registre!F:F,A221,Registre!B:B,"BT+")+SUMIFS(Registre!J:J,Registre!F:F,A221,Registre!B:B,"BI+")</f>
        <v/>
      </c>
      <c r="F221">
        <f>SUMIFS(Registre!J:J,Registre!F:F,A221,Registre!B:B,"BS")+SUMIFS(Registre!J:J,Registre!F:F,A221,Registre!B:B,"BT-")+SUMIFS(Registre!J:J,Registre!F:F,A221,Registre!B:B,"BI-")</f>
        <v/>
      </c>
      <c r="G221">
        <f>IF(A221&lt;&gt;"",D221+E221-F221,"")</f>
        <v/>
      </c>
      <c r="H221">
        <f>IF(Articles!J221&lt;&gt;"",Articles!J221,"")</f>
        <v/>
      </c>
      <c r="I221">
        <f>IF(Articles!K221&lt;&gt;"",Articles!K221,"")</f>
        <v/>
      </c>
      <c r="J221">
        <f>IF(AND(A221&lt;&gt;"",G221&lt;&gt;"",I221&lt;&gt;""),IF(G221&lt;=I221,"OUI","NON"),"")</f>
        <v/>
      </c>
    </row>
    <row r="222">
      <c r="A222">
        <f>IF(Articles!A222&lt;&gt;"",Articles!A222,"")</f>
        <v/>
      </c>
      <c r="B222">
        <f>IF(Articles!B222&lt;&gt;"",Articles!B222,"")</f>
        <v/>
      </c>
      <c r="C222">
        <f>IF(Articles!C222&lt;&gt;"",Articles!C222,"")</f>
        <v/>
      </c>
      <c r="D222">
        <f>IF(Articles!E222&lt;&gt;"",Articles!E222,"")</f>
        <v/>
      </c>
      <c r="E222">
        <f>SUMIFS(Registre!J:J,Registre!F:F,A222,Registre!B:B,"BE")+SUMIFS(Registre!J:J,Registre!F:F,A222,Registre!B:B,"BT+")+SUMIFS(Registre!J:J,Registre!F:F,A222,Registre!B:B,"BI+")</f>
        <v/>
      </c>
      <c r="F222">
        <f>SUMIFS(Registre!J:J,Registre!F:F,A222,Registre!B:B,"BS")+SUMIFS(Registre!J:J,Registre!F:F,A222,Registre!B:B,"BT-")+SUMIFS(Registre!J:J,Registre!F:F,A222,Registre!B:B,"BI-")</f>
        <v/>
      </c>
      <c r="G222">
        <f>IF(A222&lt;&gt;"",D222+E222-F222,"")</f>
        <v/>
      </c>
      <c r="H222">
        <f>IF(Articles!J222&lt;&gt;"",Articles!J222,"")</f>
        <v/>
      </c>
      <c r="I222">
        <f>IF(Articles!K222&lt;&gt;"",Articles!K222,"")</f>
        <v/>
      </c>
      <c r="J222">
        <f>IF(AND(A222&lt;&gt;"",G222&lt;&gt;"",I222&lt;&gt;""),IF(G222&lt;=I222,"OUI","NON"),"")</f>
        <v/>
      </c>
    </row>
    <row r="223">
      <c r="A223">
        <f>IF(Articles!A223&lt;&gt;"",Articles!A223,"")</f>
        <v/>
      </c>
      <c r="B223">
        <f>IF(Articles!B223&lt;&gt;"",Articles!B223,"")</f>
        <v/>
      </c>
      <c r="C223">
        <f>IF(Articles!C223&lt;&gt;"",Articles!C223,"")</f>
        <v/>
      </c>
      <c r="D223">
        <f>IF(Articles!E223&lt;&gt;"",Articles!E223,"")</f>
        <v/>
      </c>
      <c r="E223">
        <f>SUMIFS(Registre!J:J,Registre!F:F,A223,Registre!B:B,"BE")+SUMIFS(Registre!J:J,Registre!F:F,A223,Registre!B:B,"BT+")+SUMIFS(Registre!J:J,Registre!F:F,A223,Registre!B:B,"BI+")</f>
        <v/>
      </c>
      <c r="F223">
        <f>SUMIFS(Registre!J:J,Registre!F:F,A223,Registre!B:B,"BS")+SUMIFS(Registre!J:J,Registre!F:F,A223,Registre!B:B,"BT-")+SUMIFS(Registre!J:J,Registre!F:F,A223,Registre!B:B,"BI-")</f>
        <v/>
      </c>
      <c r="G223">
        <f>IF(A223&lt;&gt;"",D223+E223-F223,"")</f>
        <v/>
      </c>
      <c r="H223">
        <f>IF(Articles!J223&lt;&gt;"",Articles!J223,"")</f>
        <v/>
      </c>
      <c r="I223">
        <f>IF(Articles!K223&lt;&gt;"",Articles!K223,"")</f>
        <v/>
      </c>
      <c r="J223">
        <f>IF(AND(A223&lt;&gt;"",G223&lt;&gt;"",I223&lt;&gt;""),IF(G223&lt;=I223,"OUI","NON"),"")</f>
        <v/>
      </c>
    </row>
    <row r="224">
      <c r="A224">
        <f>IF(Articles!A224&lt;&gt;"",Articles!A224,"")</f>
        <v/>
      </c>
      <c r="B224">
        <f>IF(Articles!B224&lt;&gt;"",Articles!B224,"")</f>
        <v/>
      </c>
      <c r="C224">
        <f>IF(Articles!C224&lt;&gt;"",Articles!C224,"")</f>
        <v/>
      </c>
      <c r="D224">
        <f>IF(Articles!E224&lt;&gt;"",Articles!E224,"")</f>
        <v/>
      </c>
      <c r="E224">
        <f>SUMIFS(Registre!J:J,Registre!F:F,A224,Registre!B:B,"BE")+SUMIFS(Registre!J:J,Registre!F:F,A224,Registre!B:B,"BT+")+SUMIFS(Registre!J:J,Registre!F:F,A224,Registre!B:B,"BI+")</f>
        <v/>
      </c>
      <c r="F224">
        <f>SUMIFS(Registre!J:J,Registre!F:F,A224,Registre!B:B,"BS")+SUMIFS(Registre!J:J,Registre!F:F,A224,Registre!B:B,"BT-")+SUMIFS(Registre!J:J,Registre!F:F,A224,Registre!B:B,"BI-")</f>
        <v/>
      </c>
      <c r="G224">
        <f>IF(A224&lt;&gt;"",D224+E224-F224,"")</f>
        <v/>
      </c>
      <c r="H224">
        <f>IF(Articles!J224&lt;&gt;"",Articles!J224,"")</f>
        <v/>
      </c>
      <c r="I224">
        <f>IF(Articles!K224&lt;&gt;"",Articles!K224,"")</f>
        <v/>
      </c>
      <c r="J224">
        <f>IF(AND(A224&lt;&gt;"",G224&lt;&gt;"",I224&lt;&gt;""),IF(G224&lt;=I224,"OUI","NON"),"")</f>
        <v/>
      </c>
    </row>
    <row r="225">
      <c r="A225">
        <f>IF(Articles!A225&lt;&gt;"",Articles!A225,"")</f>
        <v/>
      </c>
      <c r="B225">
        <f>IF(Articles!B225&lt;&gt;"",Articles!B225,"")</f>
        <v/>
      </c>
      <c r="C225">
        <f>IF(Articles!C225&lt;&gt;"",Articles!C225,"")</f>
        <v/>
      </c>
      <c r="D225">
        <f>IF(Articles!E225&lt;&gt;"",Articles!E225,"")</f>
        <v/>
      </c>
      <c r="E225">
        <f>SUMIFS(Registre!J:J,Registre!F:F,A225,Registre!B:B,"BE")+SUMIFS(Registre!J:J,Registre!F:F,A225,Registre!B:B,"BT+")+SUMIFS(Registre!J:J,Registre!F:F,A225,Registre!B:B,"BI+")</f>
        <v/>
      </c>
      <c r="F225">
        <f>SUMIFS(Registre!J:J,Registre!F:F,A225,Registre!B:B,"BS")+SUMIFS(Registre!J:J,Registre!F:F,A225,Registre!B:B,"BT-")+SUMIFS(Registre!J:J,Registre!F:F,A225,Registre!B:B,"BI-")</f>
        <v/>
      </c>
      <c r="G225">
        <f>IF(A225&lt;&gt;"",D225+E225-F225,"")</f>
        <v/>
      </c>
      <c r="H225">
        <f>IF(Articles!J225&lt;&gt;"",Articles!J225,"")</f>
        <v/>
      </c>
      <c r="I225">
        <f>IF(Articles!K225&lt;&gt;"",Articles!K225,"")</f>
        <v/>
      </c>
      <c r="J225">
        <f>IF(AND(A225&lt;&gt;"",G225&lt;&gt;"",I225&lt;&gt;""),IF(G225&lt;=I225,"OUI","NON"),"")</f>
        <v/>
      </c>
    </row>
    <row r="226">
      <c r="A226">
        <f>IF(Articles!A226&lt;&gt;"",Articles!A226,"")</f>
        <v/>
      </c>
      <c r="B226">
        <f>IF(Articles!B226&lt;&gt;"",Articles!B226,"")</f>
        <v/>
      </c>
      <c r="C226">
        <f>IF(Articles!C226&lt;&gt;"",Articles!C226,"")</f>
        <v/>
      </c>
      <c r="D226">
        <f>IF(Articles!E226&lt;&gt;"",Articles!E226,"")</f>
        <v/>
      </c>
      <c r="E226">
        <f>SUMIFS(Registre!J:J,Registre!F:F,A226,Registre!B:B,"BE")+SUMIFS(Registre!J:J,Registre!F:F,A226,Registre!B:B,"BT+")+SUMIFS(Registre!J:J,Registre!F:F,A226,Registre!B:B,"BI+")</f>
        <v/>
      </c>
      <c r="F226">
        <f>SUMIFS(Registre!J:J,Registre!F:F,A226,Registre!B:B,"BS")+SUMIFS(Registre!J:J,Registre!F:F,A226,Registre!B:B,"BT-")+SUMIFS(Registre!J:J,Registre!F:F,A226,Registre!B:B,"BI-")</f>
        <v/>
      </c>
      <c r="G226">
        <f>IF(A226&lt;&gt;"",D226+E226-F226,"")</f>
        <v/>
      </c>
      <c r="H226">
        <f>IF(Articles!J226&lt;&gt;"",Articles!J226,"")</f>
        <v/>
      </c>
      <c r="I226">
        <f>IF(Articles!K226&lt;&gt;"",Articles!K226,"")</f>
        <v/>
      </c>
      <c r="J226">
        <f>IF(AND(A226&lt;&gt;"",G226&lt;&gt;"",I226&lt;&gt;""),IF(G226&lt;=I226,"OUI","NON"),"")</f>
        <v/>
      </c>
    </row>
    <row r="227">
      <c r="A227">
        <f>IF(Articles!A227&lt;&gt;"",Articles!A227,"")</f>
        <v/>
      </c>
      <c r="B227">
        <f>IF(Articles!B227&lt;&gt;"",Articles!B227,"")</f>
        <v/>
      </c>
      <c r="C227">
        <f>IF(Articles!C227&lt;&gt;"",Articles!C227,"")</f>
        <v/>
      </c>
      <c r="D227">
        <f>IF(Articles!E227&lt;&gt;"",Articles!E227,"")</f>
        <v/>
      </c>
      <c r="E227">
        <f>SUMIFS(Registre!J:J,Registre!F:F,A227,Registre!B:B,"BE")+SUMIFS(Registre!J:J,Registre!F:F,A227,Registre!B:B,"BT+")+SUMIFS(Registre!J:J,Registre!F:F,A227,Registre!B:B,"BI+")</f>
        <v/>
      </c>
      <c r="F227">
        <f>SUMIFS(Registre!J:J,Registre!F:F,A227,Registre!B:B,"BS")+SUMIFS(Registre!J:J,Registre!F:F,A227,Registre!B:B,"BT-")+SUMIFS(Registre!J:J,Registre!F:F,A227,Registre!B:B,"BI-")</f>
        <v/>
      </c>
      <c r="G227">
        <f>IF(A227&lt;&gt;"",D227+E227-F227,"")</f>
        <v/>
      </c>
      <c r="H227">
        <f>IF(Articles!J227&lt;&gt;"",Articles!J227,"")</f>
        <v/>
      </c>
      <c r="I227">
        <f>IF(Articles!K227&lt;&gt;"",Articles!K227,"")</f>
        <v/>
      </c>
      <c r="J227">
        <f>IF(AND(A227&lt;&gt;"",G227&lt;&gt;"",I227&lt;&gt;""),IF(G227&lt;=I227,"OUI","NON"),"")</f>
        <v/>
      </c>
    </row>
    <row r="228">
      <c r="A228">
        <f>IF(Articles!A228&lt;&gt;"",Articles!A228,"")</f>
        <v/>
      </c>
      <c r="B228">
        <f>IF(Articles!B228&lt;&gt;"",Articles!B228,"")</f>
        <v/>
      </c>
      <c r="C228">
        <f>IF(Articles!C228&lt;&gt;"",Articles!C228,"")</f>
        <v/>
      </c>
      <c r="D228">
        <f>IF(Articles!E228&lt;&gt;"",Articles!E228,"")</f>
        <v/>
      </c>
      <c r="E228">
        <f>SUMIFS(Registre!J:J,Registre!F:F,A228,Registre!B:B,"BE")+SUMIFS(Registre!J:J,Registre!F:F,A228,Registre!B:B,"BT+")+SUMIFS(Registre!J:J,Registre!F:F,A228,Registre!B:B,"BI+")</f>
        <v/>
      </c>
      <c r="F228">
        <f>SUMIFS(Registre!J:J,Registre!F:F,A228,Registre!B:B,"BS")+SUMIFS(Registre!J:J,Registre!F:F,A228,Registre!B:B,"BT-")+SUMIFS(Registre!J:J,Registre!F:F,A228,Registre!B:B,"BI-")</f>
        <v/>
      </c>
      <c r="G228">
        <f>IF(A228&lt;&gt;"",D228+E228-F228,"")</f>
        <v/>
      </c>
      <c r="H228">
        <f>IF(Articles!J228&lt;&gt;"",Articles!J228,"")</f>
        <v/>
      </c>
      <c r="I228">
        <f>IF(Articles!K228&lt;&gt;"",Articles!K228,"")</f>
        <v/>
      </c>
      <c r="J228">
        <f>IF(AND(A228&lt;&gt;"",G228&lt;&gt;"",I228&lt;&gt;""),IF(G228&lt;=I228,"OUI","NON"),"")</f>
        <v/>
      </c>
    </row>
    <row r="229">
      <c r="A229">
        <f>IF(Articles!A229&lt;&gt;"",Articles!A229,"")</f>
        <v/>
      </c>
      <c r="B229">
        <f>IF(Articles!B229&lt;&gt;"",Articles!B229,"")</f>
        <v/>
      </c>
      <c r="C229">
        <f>IF(Articles!C229&lt;&gt;"",Articles!C229,"")</f>
        <v/>
      </c>
      <c r="D229">
        <f>IF(Articles!E229&lt;&gt;"",Articles!E229,"")</f>
        <v/>
      </c>
      <c r="E229">
        <f>SUMIFS(Registre!J:J,Registre!F:F,A229,Registre!B:B,"BE")+SUMIFS(Registre!J:J,Registre!F:F,A229,Registre!B:B,"BT+")+SUMIFS(Registre!J:J,Registre!F:F,A229,Registre!B:B,"BI+")</f>
        <v/>
      </c>
      <c r="F229">
        <f>SUMIFS(Registre!J:J,Registre!F:F,A229,Registre!B:B,"BS")+SUMIFS(Registre!J:J,Registre!F:F,A229,Registre!B:B,"BT-")+SUMIFS(Registre!J:J,Registre!F:F,A229,Registre!B:B,"BI-")</f>
        <v/>
      </c>
      <c r="G229">
        <f>IF(A229&lt;&gt;"",D229+E229-F229,"")</f>
        <v/>
      </c>
      <c r="H229">
        <f>IF(Articles!J229&lt;&gt;"",Articles!J229,"")</f>
        <v/>
      </c>
      <c r="I229">
        <f>IF(Articles!K229&lt;&gt;"",Articles!K229,"")</f>
        <v/>
      </c>
      <c r="J229">
        <f>IF(AND(A229&lt;&gt;"",G229&lt;&gt;"",I229&lt;&gt;""),IF(G229&lt;=I229,"OUI","NON"),"")</f>
        <v/>
      </c>
    </row>
    <row r="230">
      <c r="A230">
        <f>IF(Articles!A230&lt;&gt;"",Articles!A230,"")</f>
        <v/>
      </c>
      <c r="B230">
        <f>IF(Articles!B230&lt;&gt;"",Articles!B230,"")</f>
        <v/>
      </c>
      <c r="C230">
        <f>IF(Articles!C230&lt;&gt;"",Articles!C230,"")</f>
        <v/>
      </c>
      <c r="D230">
        <f>IF(Articles!E230&lt;&gt;"",Articles!E230,"")</f>
        <v/>
      </c>
      <c r="E230">
        <f>SUMIFS(Registre!J:J,Registre!F:F,A230,Registre!B:B,"BE")+SUMIFS(Registre!J:J,Registre!F:F,A230,Registre!B:B,"BT+")+SUMIFS(Registre!J:J,Registre!F:F,A230,Registre!B:B,"BI+")</f>
        <v/>
      </c>
      <c r="F230">
        <f>SUMIFS(Registre!J:J,Registre!F:F,A230,Registre!B:B,"BS")+SUMIFS(Registre!J:J,Registre!F:F,A230,Registre!B:B,"BT-")+SUMIFS(Registre!J:J,Registre!F:F,A230,Registre!B:B,"BI-")</f>
        <v/>
      </c>
      <c r="G230">
        <f>IF(A230&lt;&gt;"",D230+E230-F230,"")</f>
        <v/>
      </c>
      <c r="H230">
        <f>IF(Articles!J230&lt;&gt;"",Articles!J230,"")</f>
        <v/>
      </c>
      <c r="I230">
        <f>IF(Articles!K230&lt;&gt;"",Articles!K230,"")</f>
        <v/>
      </c>
      <c r="J230">
        <f>IF(AND(A230&lt;&gt;"",G230&lt;&gt;"",I230&lt;&gt;""),IF(G230&lt;=I230,"OUI","NON"),"")</f>
        <v/>
      </c>
    </row>
    <row r="231">
      <c r="A231">
        <f>IF(Articles!A231&lt;&gt;"",Articles!A231,"")</f>
        <v/>
      </c>
      <c r="B231">
        <f>IF(Articles!B231&lt;&gt;"",Articles!B231,"")</f>
        <v/>
      </c>
      <c r="C231">
        <f>IF(Articles!C231&lt;&gt;"",Articles!C231,"")</f>
        <v/>
      </c>
      <c r="D231">
        <f>IF(Articles!E231&lt;&gt;"",Articles!E231,"")</f>
        <v/>
      </c>
      <c r="E231">
        <f>SUMIFS(Registre!J:J,Registre!F:F,A231,Registre!B:B,"BE")+SUMIFS(Registre!J:J,Registre!F:F,A231,Registre!B:B,"BT+")+SUMIFS(Registre!J:J,Registre!F:F,A231,Registre!B:B,"BI+")</f>
        <v/>
      </c>
      <c r="F231">
        <f>SUMIFS(Registre!J:J,Registre!F:F,A231,Registre!B:B,"BS")+SUMIFS(Registre!J:J,Registre!F:F,A231,Registre!B:B,"BT-")+SUMIFS(Registre!J:J,Registre!F:F,A231,Registre!B:B,"BI-")</f>
        <v/>
      </c>
      <c r="G231">
        <f>IF(A231&lt;&gt;"",D231+E231-F231,"")</f>
        <v/>
      </c>
      <c r="H231">
        <f>IF(Articles!J231&lt;&gt;"",Articles!J231,"")</f>
        <v/>
      </c>
      <c r="I231">
        <f>IF(Articles!K231&lt;&gt;"",Articles!K231,"")</f>
        <v/>
      </c>
      <c r="J231">
        <f>IF(AND(A231&lt;&gt;"",G231&lt;&gt;"",I231&lt;&gt;""),IF(G231&lt;=I231,"OUI","NON"),"")</f>
        <v/>
      </c>
    </row>
    <row r="232">
      <c r="A232">
        <f>IF(Articles!A232&lt;&gt;"",Articles!A232,"")</f>
        <v/>
      </c>
      <c r="B232">
        <f>IF(Articles!B232&lt;&gt;"",Articles!B232,"")</f>
        <v/>
      </c>
      <c r="C232">
        <f>IF(Articles!C232&lt;&gt;"",Articles!C232,"")</f>
        <v/>
      </c>
      <c r="D232">
        <f>IF(Articles!E232&lt;&gt;"",Articles!E232,"")</f>
        <v/>
      </c>
      <c r="E232">
        <f>SUMIFS(Registre!J:J,Registre!F:F,A232,Registre!B:B,"BE")+SUMIFS(Registre!J:J,Registre!F:F,A232,Registre!B:B,"BT+")+SUMIFS(Registre!J:J,Registre!F:F,A232,Registre!B:B,"BI+")</f>
        <v/>
      </c>
      <c r="F232">
        <f>SUMIFS(Registre!J:J,Registre!F:F,A232,Registre!B:B,"BS")+SUMIFS(Registre!J:J,Registre!F:F,A232,Registre!B:B,"BT-")+SUMIFS(Registre!J:J,Registre!F:F,A232,Registre!B:B,"BI-")</f>
        <v/>
      </c>
      <c r="G232">
        <f>IF(A232&lt;&gt;"",D232+E232-F232,"")</f>
        <v/>
      </c>
      <c r="H232">
        <f>IF(Articles!J232&lt;&gt;"",Articles!J232,"")</f>
        <v/>
      </c>
      <c r="I232">
        <f>IF(Articles!K232&lt;&gt;"",Articles!K232,"")</f>
        <v/>
      </c>
      <c r="J232">
        <f>IF(AND(A232&lt;&gt;"",G232&lt;&gt;"",I232&lt;&gt;""),IF(G232&lt;=I232,"OUI","NON"),"")</f>
        <v/>
      </c>
    </row>
    <row r="233">
      <c r="A233">
        <f>IF(Articles!A233&lt;&gt;"",Articles!A233,"")</f>
        <v/>
      </c>
      <c r="B233">
        <f>IF(Articles!B233&lt;&gt;"",Articles!B233,"")</f>
        <v/>
      </c>
      <c r="C233">
        <f>IF(Articles!C233&lt;&gt;"",Articles!C233,"")</f>
        <v/>
      </c>
      <c r="D233">
        <f>IF(Articles!E233&lt;&gt;"",Articles!E233,"")</f>
        <v/>
      </c>
      <c r="E233">
        <f>SUMIFS(Registre!J:J,Registre!F:F,A233,Registre!B:B,"BE")+SUMIFS(Registre!J:J,Registre!F:F,A233,Registre!B:B,"BT+")+SUMIFS(Registre!J:J,Registre!F:F,A233,Registre!B:B,"BI+")</f>
        <v/>
      </c>
      <c r="F233">
        <f>SUMIFS(Registre!J:J,Registre!F:F,A233,Registre!B:B,"BS")+SUMIFS(Registre!J:J,Registre!F:F,A233,Registre!B:B,"BT-")+SUMIFS(Registre!J:J,Registre!F:F,A233,Registre!B:B,"BI-")</f>
        <v/>
      </c>
      <c r="G233">
        <f>IF(A233&lt;&gt;"",D233+E233-F233,"")</f>
        <v/>
      </c>
      <c r="H233">
        <f>IF(Articles!J233&lt;&gt;"",Articles!J233,"")</f>
        <v/>
      </c>
      <c r="I233">
        <f>IF(Articles!K233&lt;&gt;"",Articles!K233,"")</f>
        <v/>
      </c>
      <c r="J233">
        <f>IF(AND(A233&lt;&gt;"",G233&lt;&gt;"",I233&lt;&gt;""),IF(G233&lt;=I233,"OUI","NON"),"")</f>
        <v/>
      </c>
    </row>
    <row r="234">
      <c r="A234">
        <f>IF(Articles!A234&lt;&gt;"",Articles!A234,"")</f>
        <v/>
      </c>
      <c r="B234">
        <f>IF(Articles!B234&lt;&gt;"",Articles!B234,"")</f>
        <v/>
      </c>
      <c r="C234">
        <f>IF(Articles!C234&lt;&gt;"",Articles!C234,"")</f>
        <v/>
      </c>
      <c r="D234">
        <f>IF(Articles!E234&lt;&gt;"",Articles!E234,"")</f>
        <v/>
      </c>
      <c r="E234">
        <f>SUMIFS(Registre!J:J,Registre!F:F,A234,Registre!B:B,"BE")+SUMIFS(Registre!J:J,Registre!F:F,A234,Registre!B:B,"BT+")+SUMIFS(Registre!J:J,Registre!F:F,A234,Registre!B:B,"BI+")</f>
        <v/>
      </c>
      <c r="F234">
        <f>SUMIFS(Registre!J:J,Registre!F:F,A234,Registre!B:B,"BS")+SUMIFS(Registre!J:J,Registre!F:F,A234,Registre!B:B,"BT-")+SUMIFS(Registre!J:J,Registre!F:F,A234,Registre!B:B,"BI-")</f>
        <v/>
      </c>
      <c r="G234">
        <f>IF(A234&lt;&gt;"",D234+E234-F234,"")</f>
        <v/>
      </c>
      <c r="H234">
        <f>IF(Articles!J234&lt;&gt;"",Articles!J234,"")</f>
        <v/>
      </c>
      <c r="I234">
        <f>IF(Articles!K234&lt;&gt;"",Articles!K234,"")</f>
        <v/>
      </c>
      <c r="J234">
        <f>IF(AND(A234&lt;&gt;"",G234&lt;&gt;"",I234&lt;&gt;""),IF(G234&lt;=I234,"OUI","NON"),"")</f>
        <v/>
      </c>
    </row>
    <row r="235">
      <c r="A235">
        <f>IF(Articles!A235&lt;&gt;"",Articles!A235,"")</f>
        <v/>
      </c>
      <c r="B235">
        <f>IF(Articles!B235&lt;&gt;"",Articles!B235,"")</f>
        <v/>
      </c>
      <c r="C235">
        <f>IF(Articles!C235&lt;&gt;"",Articles!C235,"")</f>
        <v/>
      </c>
      <c r="D235">
        <f>IF(Articles!E235&lt;&gt;"",Articles!E235,"")</f>
        <v/>
      </c>
      <c r="E235">
        <f>SUMIFS(Registre!J:J,Registre!F:F,A235,Registre!B:B,"BE")+SUMIFS(Registre!J:J,Registre!F:F,A235,Registre!B:B,"BT+")+SUMIFS(Registre!J:J,Registre!F:F,A235,Registre!B:B,"BI+")</f>
        <v/>
      </c>
      <c r="F235">
        <f>SUMIFS(Registre!J:J,Registre!F:F,A235,Registre!B:B,"BS")+SUMIFS(Registre!J:J,Registre!F:F,A235,Registre!B:B,"BT-")+SUMIFS(Registre!J:J,Registre!F:F,A235,Registre!B:B,"BI-")</f>
        <v/>
      </c>
      <c r="G235">
        <f>IF(A235&lt;&gt;"",D235+E235-F235,"")</f>
        <v/>
      </c>
      <c r="H235">
        <f>IF(Articles!J235&lt;&gt;"",Articles!J235,"")</f>
        <v/>
      </c>
      <c r="I235">
        <f>IF(Articles!K235&lt;&gt;"",Articles!K235,"")</f>
        <v/>
      </c>
      <c r="J235">
        <f>IF(AND(A235&lt;&gt;"",G235&lt;&gt;"",I235&lt;&gt;""),IF(G235&lt;=I235,"OUI","NON"),"")</f>
        <v/>
      </c>
    </row>
    <row r="236">
      <c r="A236">
        <f>IF(Articles!A236&lt;&gt;"",Articles!A236,"")</f>
        <v/>
      </c>
      <c r="B236">
        <f>IF(Articles!B236&lt;&gt;"",Articles!B236,"")</f>
        <v/>
      </c>
      <c r="C236">
        <f>IF(Articles!C236&lt;&gt;"",Articles!C236,"")</f>
        <v/>
      </c>
      <c r="D236">
        <f>IF(Articles!E236&lt;&gt;"",Articles!E236,"")</f>
        <v/>
      </c>
      <c r="E236">
        <f>SUMIFS(Registre!J:J,Registre!F:F,A236,Registre!B:B,"BE")+SUMIFS(Registre!J:J,Registre!F:F,A236,Registre!B:B,"BT+")+SUMIFS(Registre!J:J,Registre!F:F,A236,Registre!B:B,"BI+")</f>
        <v/>
      </c>
      <c r="F236">
        <f>SUMIFS(Registre!J:J,Registre!F:F,A236,Registre!B:B,"BS")+SUMIFS(Registre!J:J,Registre!F:F,A236,Registre!B:B,"BT-")+SUMIFS(Registre!J:J,Registre!F:F,A236,Registre!B:B,"BI-")</f>
        <v/>
      </c>
      <c r="G236">
        <f>IF(A236&lt;&gt;"",D236+E236-F236,"")</f>
        <v/>
      </c>
      <c r="H236">
        <f>IF(Articles!J236&lt;&gt;"",Articles!J236,"")</f>
        <v/>
      </c>
      <c r="I236">
        <f>IF(Articles!K236&lt;&gt;"",Articles!K236,"")</f>
        <v/>
      </c>
      <c r="J236">
        <f>IF(AND(A236&lt;&gt;"",G236&lt;&gt;"",I236&lt;&gt;""),IF(G236&lt;=I236,"OUI","NON"),"")</f>
        <v/>
      </c>
    </row>
    <row r="237">
      <c r="A237">
        <f>IF(Articles!A237&lt;&gt;"",Articles!A237,"")</f>
        <v/>
      </c>
      <c r="B237">
        <f>IF(Articles!B237&lt;&gt;"",Articles!B237,"")</f>
        <v/>
      </c>
      <c r="C237">
        <f>IF(Articles!C237&lt;&gt;"",Articles!C237,"")</f>
        <v/>
      </c>
      <c r="D237">
        <f>IF(Articles!E237&lt;&gt;"",Articles!E237,"")</f>
        <v/>
      </c>
      <c r="E237">
        <f>SUMIFS(Registre!J:J,Registre!F:F,A237,Registre!B:B,"BE")+SUMIFS(Registre!J:J,Registre!F:F,A237,Registre!B:B,"BT+")+SUMIFS(Registre!J:J,Registre!F:F,A237,Registre!B:B,"BI+")</f>
        <v/>
      </c>
      <c r="F237">
        <f>SUMIFS(Registre!J:J,Registre!F:F,A237,Registre!B:B,"BS")+SUMIFS(Registre!J:J,Registre!F:F,A237,Registre!B:B,"BT-")+SUMIFS(Registre!J:J,Registre!F:F,A237,Registre!B:B,"BI-")</f>
        <v/>
      </c>
      <c r="G237">
        <f>IF(A237&lt;&gt;"",D237+E237-F237,"")</f>
        <v/>
      </c>
      <c r="H237">
        <f>IF(Articles!J237&lt;&gt;"",Articles!J237,"")</f>
        <v/>
      </c>
      <c r="I237">
        <f>IF(Articles!K237&lt;&gt;"",Articles!K237,"")</f>
        <v/>
      </c>
      <c r="J237">
        <f>IF(AND(A237&lt;&gt;"",G237&lt;&gt;"",I237&lt;&gt;""),IF(G237&lt;=I237,"OUI","NON"),"")</f>
        <v/>
      </c>
    </row>
    <row r="238">
      <c r="A238">
        <f>IF(Articles!A238&lt;&gt;"",Articles!A238,"")</f>
        <v/>
      </c>
      <c r="B238">
        <f>IF(Articles!B238&lt;&gt;"",Articles!B238,"")</f>
        <v/>
      </c>
      <c r="C238">
        <f>IF(Articles!C238&lt;&gt;"",Articles!C238,"")</f>
        <v/>
      </c>
      <c r="D238">
        <f>IF(Articles!E238&lt;&gt;"",Articles!E238,"")</f>
        <v/>
      </c>
      <c r="E238">
        <f>SUMIFS(Registre!J:J,Registre!F:F,A238,Registre!B:B,"BE")+SUMIFS(Registre!J:J,Registre!F:F,A238,Registre!B:B,"BT+")+SUMIFS(Registre!J:J,Registre!F:F,A238,Registre!B:B,"BI+")</f>
        <v/>
      </c>
      <c r="F238">
        <f>SUMIFS(Registre!J:J,Registre!F:F,A238,Registre!B:B,"BS")+SUMIFS(Registre!J:J,Registre!F:F,A238,Registre!B:B,"BT-")+SUMIFS(Registre!J:J,Registre!F:F,A238,Registre!B:B,"BI-")</f>
        <v/>
      </c>
      <c r="G238">
        <f>IF(A238&lt;&gt;"",D238+E238-F238,"")</f>
        <v/>
      </c>
      <c r="H238">
        <f>IF(Articles!J238&lt;&gt;"",Articles!J238,"")</f>
        <v/>
      </c>
      <c r="I238">
        <f>IF(Articles!K238&lt;&gt;"",Articles!K238,"")</f>
        <v/>
      </c>
      <c r="J238">
        <f>IF(AND(A238&lt;&gt;"",G238&lt;&gt;"",I238&lt;&gt;""),IF(G238&lt;=I238,"OUI","NON"),"")</f>
        <v/>
      </c>
    </row>
    <row r="239">
      <c r="A239">
        <f>IF(Articles!A239&lt;&gt;"",Articles!A239,"")</f>
        <v/>
      </c>
      <c r="B239">
        <f>IF(Articles!B239&lt;&gt;"",Articles!B239,"")</f>
        <v/>
      </c>
      <c r="C239">
        <f>IF(Articles!C239&lt;&gt;"",Articles!C239,"")</f>
        <v/>
      </c>
      <c r="D239">
        <f>IF(Articles!E239&lt;&gt;"",Articles!E239,"")</f>
        <v/>
      </c>
      <c r="E239">
        <f>SUMIFS(Registre!J:J,Registre!F:F,A239,Registre!B:B,"BE")+SUMIFS(Registre!J:J,Registre!F:F,A239,Registre!B:B,"BT+")+SUMIFS(Registre!J:J,Registre!F:F,A239,Registre!B:B,"BI+")</f>
        <v/>
      </c>
      <c r="F239">
        <f>SUMIFS(Registre!J:J,Registre!F:F,A239,Registre!B:B,"BS")+SUMIFS(Registre!J:J,Registre!F:F,A239,Registre!B:B,"BT-")+SUMIFS(Registre!J:J,Registre!F:F,A239,Registre!B:B,"BI-")</f>
        <v/>
      </c>
      <c r="G239">
        <f>IF(A239&lt;&gt;"",D239+E239-F239,"")</f>
        <v/>
      </c>
      <c r="H239">
        <f>IF(Articles!J239&lt;&gt;"",Articles!J239,"")</f>
        <v/>
      </c>
      <c r="I239">
        <f>IF(Articles!K239&lt;&gt;"",Articles!K239,"")</f>
        <v/>
      </c>
      <c r="J239">
        <f>IF(AND(A239&lt;&gt;"",G239&lt;&gt;"",I239&lt;&gt;""),IF(G239&lt;=I239,"OUI","NON"),"")</f>
        <v/>
      </c>
    </row>
    <row r="240">
      <c r="A240">
        <f>IF(Articles!A240&lt;&gt;"",Articles!A240,"")</f>
        <v/>
      </c>
      <c r="B240">
        <f>IF(Articles!B240&lt;&gt;"",Articles!B240,"")</f>
        <v/>
      </c>
      <c r="C240">
        <f>IF(Articles!C240&lt;&gt;"",Articles!C240,"")</f>
        <v/>
      </c>
      <c r="D240">
        <f>IF(Articles!E240&lt;&gt;"",Articles!E240,"")</f>
        <v/>
      </c>
      <c r="E240">
        <f>SUMIFS(Registre!J:J,Registre!F:F,A240,Registre!B:B,"BE")+SUMIFS(Registre!J:J,Registre!F:F,A240,Registre!B:B,"BT+")+SUMIFS(Registre!J:J,Registre!F:F,A240,Registre!B:B,"BI+")</f>
        <v/>
      </c>
      <c r="F240">
        <f>SUMIFS(Registre!J:J,Registre!F:F,A240,Registre!B:B,"BS")+SUMIFS(Registre!J:J,Registre!F:F,A240,Registre!B:B,"BT-")+SUMIFS(Registre!J:J,Registre!F:F,A240,Registre!B:B,"BI-")</f>
        <v/>
      </c>
      <c r="G240">
        <f>IF(A240&lt;&gt;"",D240+E240-F240,"")</f>
        <v/>
      </c>
      <c r="H240">
        <f>IF(Articles!J240&lt;&gt;"",Articles!J240,"")</f>
        <v/>
      </c>
      <c r="I240">
        <f>IF(Articles!K240&lt;&gt;"",Articles!K240,"")</f>
        <v/>
      </c>
      <c r="J240">
        <f>IF(AND(A240&lt;&gt;"",G240&lt;&gt;"",I240&lt;&gt;""),IF(G240&lt;=I240,"OUI","NON"),"")</f>
        <v/>
      </c>
    </row>
    <row r="241">
      <c r="A241">
        <f>IF(Articles!A241&lt;&gt;"",Articles!A241,"")</f>
        <v/>
      </c>
      <c r="B241">
        <f>IF(Articles!B241&lt;&gt;"",Articles!B241,"")</f>
        <v/>
      </c>
      <c r="C241">
        <f>IF(Articles!C241&lt;&gt;"",Articles!C241,"")</f>
        <v/>
      </c>
      <c r="D241">
        <f>IF(Articles!E241&lt;&gt;"",Articles!E241,"")</f>
        <v/>
      </c>
      <c r="E241">
        <f>SUMIFS(Registre!J:J,Registre!F:F,A241,Registre!B:B,"BE")+SUMIFS(Registre!J:J,Registre!F:F,A241,Registre!B:B,"BT+")+SUMIFS(Registre!J:J,Registre!F:F,A241,Registre!B:B,"BI+")</f>
        <v/>
      </c>
      <c r="F241">
        <f>SUMIFS(Registre!J:J,Registre!F:F,A241,Registre!B:B,"BS")+SUMIFS(Registre!J:J,Registre!F:F,A241,Registre!B:B,"BT-")+SUMIFS(Registre!J:J,Registre!F:F,A241,Registre!B:B,"BI-")</f>
        <v/>
      </c>
      <c r="G241">
        <f>IF(A241&lt;&gt;"",D241+E241-F241,"")</f>
        <v/>
      </c>
      <c r="H241">
        <f>IF(Articles!J241&lt;&gt;"",Articles!J241,"")</f>
        <v/>
      </c>
      <c r="I241">
        <f>IF(Articles!K241&lt;&gt;"",Articles!K241,"")</f>
        <v/>
      </c>
      <c r="J241">
        <f>IF(AND(A241&lt;&gt;"",G241&lt;&gt;"",I241&lt;&gt;""),IF(G241&lt;=I241,"OUI","NON"),"")</f>
        <v/>
      </c>
    </row>
    <row r="242">
      <c r="A242">
        <f>IF(Articles!A242&lt;&gt;"",Articles!A242,"")</f>
        <v/>
      </c>
      <c r="B242">
        <f>IF(Articles!B242&lt;&gt;"",Articles!B242,"")</f>
        <v/>
      </c>
      <c r="C242">
        <f>IF(Articles!C242&lt;&gt;"",Articles!C242,"")</f>
        <v/>
      </c>
      <c r="D242">
        <f>IF(Articles!E242&lt;&gt;"",Articles!E242,"")</f>
        <v/>
      </c>
      <c r="E242">
        <f>SUMIFS(Registre!J:J,Registre!F:F,A242,Registre!B:B,"BE")+SUMIFS(Registre!J:J,Registre!F:F,A242,Registre!B:B,"BT+")+SUMIFS(Registre!J:J,Registre!F:F,A242,Registre!B:B,"BI+")</f>
        <v/>
      </c>
      <c r="F242">
        <f>SUMIFS(Registre!J:J,Registre!F:F,A242,Registre!B:B,"BS")+SUMIFS(Registre!J:J,Registre!F:F,A242,Registre!B:B,"BT-")+SUMIFS(Registre!J:J,Registre!F:F,A242,Registre!B:B,"BI-")</f>
        <v/>
      </c>
      <c r="G242">
        <f>IF(A242&lt;&gt;"",D242+E242-F242,"")</f>
        <v/>
      </c>
      <c r="H242">
        <f>IF(Articles!J242&lt;&gt;"",Articles!J242,"")</f>
        <v/>
      </c>
      <c r="I242">
        <f>IF(Articles!K242&lt;&gt;"",Articles!K242,"")</f>
        <v/>
      </c>
      <c r="J242">
        <f>IF(AND(A242&lt;&gt;"",G242&lt;&gt;"",I242&lt;&gt;""),IF(G242&lt;=I242,"OUI","NON"),"")</f>
        <v/>
      </c>
    </row>
    <row r="243">
      <c r="A243">
        <f>IF(Articles!A243&lt;&gt;"",Articles!A243,"")</f>
        <v/>
      </c>
      <c r="B243">
        <f>IF(Articles!B243&lt;&gt;"",Articles!B243,"")</f>
        <v/>
      </c>
      <c r="C243">
        <f>IF(Articles!C243&lt;&gt;"",Articles!C243,"")</f>
        <v/>
      </c>
      <c r="D243">
        <f>IF(Articles!E243&lt;&gt;"",Articles!E243,"")</f>
        <v/>
      </c>
      <c r="E243">
        <f>SUMIFS(Registre!J:J,Registre!F:F,A243,Registre!B:B,"BE")+SUMIFS(Registre!J:J,Registre!F:F,A243,Registre!B:B,"BT+")+SUMIFS(Registre!J:J,Registre!F:F,A243,Registre!B:B,"BI+")</f>
        <v/>
      </c>
      <c r="F243">
        <f>SUMIFS(Registre!J:J,Registre!F:F,A243,Registre!B:B,"BS")+SUMIFS(Registre!J:J,Registre!F:F,A243,Registre!B:B,"BT-")+SUMIFS(Registre!J:J,Registre!F:F,A243,Registre!B:B,"BI-")</f>
        <v/>
      </c>
      <c r="G243">
        <f>IF(A243&lt;&gt;"",D243+E243-F243,"")</f>
        <v/>
      </c>
      <c r="H243">
        <f>IF(Articles!J243&lt;&gt;"",Articles!J243,"")</f>
        <v/>
      </c>
      <c r="I243">
        <f>IF(Articles!K243&lt;&gt;"",Articles!K243,"")</f>
        <v/>
      </c>
      <c r="J243">
        <f>IF(AND(A243&lt;&gt;"",G243&lt;&gt;"",I243&lt;&gt;""),IF(G243&lt;=I243,"OUI","NON"),"")</f>
        <v/>
      </c>
    </row>
    <row r="244">
      <c r="A244">
        <f>IF(Articles!A244&lt;&gt;"",Articles!A244,"")</f>
        <v/>
      </c>
      <c r="B244">
        <f>IF(Articles!B244&lt;&gt;"",Articles!B244,"")</f>
        <v/>
      </c>
      <c r="C244">
        <f>IF(Articles!C244&lt;&gt;"",Articles!C244,"")</f>
        <v/>
      </c>
      <c r="D244">
        <f>IF(Articles!E244&lt;&gt;"",Articles!E244,"")</f>
        <v/>
      </c>
      <c r="E244">
        <f>SUMIFS(Registre!J:J,Registre!F:F,A244,Registre!B:B,"BE")+SUMIFS(Registre!J:J,Registre!F:F,A244,Registre!B:B,"BT+")+SUMIFS(Registre!J:J,Registre!F:F,A244,Registre!B:B,"BI+")</f>
        <v/>
      </c>
      <c r="F244">
        <f>SUMIFS(Registre!J:J,Registre!F:F,A244,Registre!B:B,"BS")+SUMIFS(Registre!J:J,Registre!F:F,A244,Registre!B:B,"BT-")+SUMIFS(Registre!J:J,Registre!F:F,A244,Registre!B:B,"BI-")</f>
        <v/>
      </c>
      <c r="G244">
        <f>IF(A244&lt;&gt;"",D244+E244-F244,"")</f>
        <v/>
      </c>
      <c r="H244">
        <f>IF(Articles!J244&lt;&gt;"",Articles!J244,"")</f>
        <v/>
      </c>
      <c r="I244">
        <f>IF(Articles!K244&lt;&gt;"",Articles!K244,"")</f>
        <v/>
      </c>
      <c r="J244">
        <f>IF(AND(A244&lt;&gt;"",G244&lt;&gt;"",I244&lt;&gt;""),IF(G244&lt;=I244,"OUI","NON"),"")</f>
        <v/>
      </c>
    </row>
    <row r="245">
      <c r="A245">
        <f>IF(Articles!A245&lt;&gt;"",Articles!A245,"")</f>
        <v/>
      </c>
      <c r="B245">
        <f>IF(Articles!B245&lt;&gt;"",Articles!B245,"")</f>
        <v/>
      </c>
      <c r="C245">
        <f>IF(Articles!C245&lt;&gt;"",Articles!C245,"")</f>
        <v/>
      </c>
      <c r="D245">
        <f>IF(Articles!E245&lt;&gt;"",Articles!E245,"")</f>
        <v/>
      </c>
      <c r="E245">
        <f>SUMIFS(Registre!J:J,Registre!F:F,A245,Registre!B:B,"BE")+SUMIFS(Registre!J:J,Registre!F:F,A245,Registre!B:B,"BT+")+SUMIFS(Registre!J:J,Registre!F:F,A245,Registre!B:B,"BI+")</f>
        <v/>
      </c>
      <c r="F245">
        <f>SUMIFS(Registre!J:J,Registre!F:F,A245,Registre!B:B,"BS")+SUMIFS(Registre!J:J,Registre!F:F,A245,Registre!B:B,"BT-")+SUMIFS(Registre!J:J,Registre!F:F,A245,Registre!B:B,"BI-")</f>
        <v/>
      </c>
      <c r="G245">
        <f>IF(A245&lt;&gt;"",D245+E245-F245,"")</f>
        <v/>
      </c>
      <c r="H245">
        <f>IF(Articles!J245&lt;&gt;"",Articles!J245,"")</f>
        <v/>
      </c>
      <c r="I245">
        <f>IF(Articles!K245&lt;&gt;"",Articles!K245,"")</f>
        <v/>
      </c>
      <c r="J245">
        <f>IF(AND(A245&lt;&gt;"",G245&lt;&gt;"",I245&lt;&gt;""),IF(G245&lt;=I245,"OUI","NON"),"")</f>
        <v/>
      </c>
    </row>
    <row r="246">
      <c r="A246">
        <f>IF(Articles!A246&lt;&gt;"",Articles!A246,"")</f>
        <v/>
      </c>
      <c r="B246">
        <f>IF(Articles!B246&lt;&gt;"",Articles!B246,"")</f>
        <v/>
      </c>
      <c r="C246">
        <f>IF(Articles!C246&lt;&gt;"",Articles!C246,"")</f>
        <v/>
      </c>
      <c r="D246">
        <f>IF(Articles!E246&lt;&gt;"",Articles!E246,"")</f>
        <v/>
      </c>
      <c r="E246">
        <f>SUMIFS(Registre!J:J,Registre!F:F,A246,Registre!B:B,"BE")+SUMIFS(Registre!J:J,Registre!F:F,A246,Registre!B:B,"BT+")+SUMIFS(Registre!J:J,Registre!F:F,A246,Registre!B:B,"BI+")</f>
        <v/>
      </c>
      <c r="F246">
        <f>SUMIFS(Registre!J:J,Registre!F:F,A246,Registre!B:B,"BS")+SUMIFS(Registre!J:J,Registre!F:F,A246,Registre!B:B,"BT-")+SUMIFS(Registre!J:J,Registre!F:F,A246,Registre!B:B,"BI-")</f>
        <v/>
      </c>
      <c r="G246">
        <f>IF(A246&lt;&gt;"",D246+E246-F246,"")</f>
        <v/>
      </c>
      <c r="H246">
        <f>IF(Articles!J246&lt;&gt;"",Articles!J246,"")</f>
        <v/>
      </c>
      <c r="I246">
        <f>IF(Articles!K246&lt;&gt;"",Articles!K246,"")</f>
        <v/>
      </c>
      <c r="J246">
        <f>IF(AND(A246&lt;&gt;"",G246&lt;&gt;"",I246&lt;&gt;""),IF(G246&lt;=I246,"OUI","NON"),"")</f>
        <v/>
      </c>
    </row>
    <row r="247">
      <c r="A247">
        <f>IF(Articles!A247&lt;&gt;"",Articles!A247,"")</f>
        <v/>
      </c>
      <c r="B247">
        <f>IF(Articles!B247&lt;&gt;"",Articles!B247,"")</f>
        <v/>
      </c>
      <c r="C247">
        <f>IF(Articles!C247&lt;&gt;"",Articles!C247,"")</f>
        <v/>
      </c>
      <c r="D247">
        <f>IF(Articles!E247&lt;&gt;"",Articles!E247,"")</f>
        <v/>
      </c>
      <c r="E247">
        <f>SUMIFS(Registre!J:J,Registre!F:F,A247,Registre!B:B,"BE")+SUMIFS(Registre!J:J,Registre!F:F,A247,Registre!B:B,"BT+")+SUMIFS(Registre!J:J,Registre!F:F,A247,Registre!B:B,"BI+")</f>
        <v/>
      </c>
      <c r="F247">
        <f>SUMIFS(Registre!J:J,Registre!F:F,A247,Registre!B:B,"BS")+SUMIFS(Registre!J:J,Registre!F:F,A247,Registre!B:B,"BT-")+SUMIFS(Registre!J:J,Registre!F:F,A247,Registre!B:B,"BI-")</f>
        <v/>
      </c>
      <c r="G247">
        <f>IF(A247&lt;&gt;"",D247+E247-F247,"")</f>
        <v/>
      </c>
      <c r="H247">
        <f>IF(Articles!J247&lt;&gt;"",Articles!J247,"")</f>
        <v/>
      </c>
      <c r="I247">
        <f>IF(Articles!K247&lt;&gt;"",Articles!K247,"")</f>
        <v/>
      </c>
      <c r="J247">
        <f>IF(AND(A247&lt;&gt;"",G247&lt;&gt;"",I247&lt;&gt;""),IF(G247&lt;=I247,"OUI","NON"),"")</f>
        <v/>
      </c>
    </row>
    <row r="248">
      <c r="A248">
        <f>IF(Articles!A248&lt;&gt;"",Articles!A248,"")</f>
        <v/>
      </c>
      <c r="B248">
        <f>IF(Articles!B248&lt;&gt;"",Articles!B248,"")</f>
        <v/>
      </c>
      <c r="C248">
        <f>IF(Articles!C248&lt;&gt;"",Articles!C248,"")</f>
        <v/>
      </c>
      <c r="D248">
        <f>IF(Articles!E248&lt;&gt;"",Articles!E248,"")</f>
        <v/>
      </c>
      <c r="E248">
        <f>SUMIFS(Registre!J:J,Registre!F:F,A248,Registre!B:B,"BE")+SUMIFS(Registre!J:J,Registre!F:F,A248,Registre!B:B,"BT+")+SUMIFS(Registre!J:J,Registre!F:F,A248,Registre!B:B,"BI+")</f>
        <v/>
      </c>
      <c r="F248">
        <f>SUMIFS(Registre!J:J,Registre!F:F,A248,Registre!B:B,"BS")+SUMIFS(Registre!J:J,Registre!F:F,A248,Registre!B:B,"BT-")+SUMIFS(Registre!J:J,Registre!F:F,A248,Registre!B:B,"BI-")</f>
        <v/>
      </c>
      <c r="G248">
        <f>IF(A248&lt;&gt;"",D248+E248-F248,"")</f>
        <v/>
      </c>
      <c r="H248">
        <f>IF(Articles!J248&lt;&gt;"",Articles!J248,"")</f>
        <v/>
      </c>
      <c r="I248">
        <f>IF(Articles!K248&lt;&gt;"",Articles!K248,"")</f>
        <v/>
      </c>
      <c r="J248">
        <f>IF(AND(A248&lt;&gt;"",G248&lt;&gt;"",I248&lt;&gt;""),IF(G248&lt;=I248,"OUI","NON"),"")</f>
        <v/>
      </c>
    </row>
    <row r="249">
      <c r="A249">
        <f>IF(Articles!A249&lt;&gt;"",Articles!A249,"")</f>
        <v/>
      </c>
      <c r="B249">
        <f>IF(Articles!B249&lt;&gt;"",Articles!B249,"")</f>
        <v/>
      </c>
      <c r="C249">
        <f>IF(Articles!C249&lt;&gt;"",Articles!C249,"")</f>
        <v/>
      </c>
      <c r="D249">
        <f>IF(Articles!E249&lt;&gt;"",Articles!E249,"")</f>
        <v/>
      </c>
      <c r="E249">
        <f>SUMIFS(Registre!J:J,Registre!F:F,A249,Registre!B:B,"BE")+SUMIFS(Registre!J:J,Registre!F:F,A249,Registre!B:B,"BT+")+SUMIFS(Registre!J:J,Registre!F:F,A249,Registre!B:B,"BI+")</f>
        <v/>
      </c>
      <c r="F249">
        <f>SUMIFS(Registre!J:J,Registre!F:F,A249,Registre!B:B,"BS")+SUMIFS(Registre!J:J,Registre!F:F,A249,Registre!B:B,"BT-")+SUMIFS(Registre!J:J,Registre!F:F,A249,Registre!B:B,"BI-")</f>
        <v/>
      </c>
      <c r="G249">
        <f>IF(A249&lt;&gt;"",D249+E249-F249,"")</f>
        <v/>
      </c>
      <c r="H249">
        <f>IF(Articles!J249&lt;&gt;"",Articles!J249,"")</f>
        <v/>
      </c>
      <c r="I249">
        <f>IF(Articles!K249&lt;&gt;"",Articles!K249,"")</f>
        <v/>
      </c>
      <c r="J249">
        <f>IF(AND(A249&lt;&gt;"",G249&lt;&gt;"",I249&lt;&gt;""),IF(G249&lt;=I249,"OUI","NON"),"")</f>
        <v/>
      </c>
    </row>
    <row r="250">
      <c r="A250">
        <f>IF(Articles!A250&lt;&gt;"",Articles!A250,"")</f>
        <v/>
      </c>
      <c r="B250">
        <f>IF(Articles!B250&lt;&gt;"",Articles!B250,"")</f>
        <v/>
      </c>
      <c r="C250">
        <f>IF(Articles!C250&lt;&gt;"",Articles!C250,"")</f>
        <v/>
      </c>
      <c r="D250">
        <f>IF(Articles!E250&lt;&gt;"",Articles!E250,"")</f>
        <v/>
      </c>
      <c r="E250">
        <f>SUMIFS(Registre!J:J,Registre!F:F,A250,Registre!B:B,"BE")+SUMIFS(Registre!J:J,Registre!F:F,A250,Registre!B:B,"BT+")+SUMIFS(Registre!J:J,Registre!F:F,A250,Registre!B:B,"BI+")</f>
        <v/>
      </c>
      <c r="F250">
        <f>SUMIFS(Registre!J:J,Registre!F:F,A250,Registre!B:B,"BS")+SUMIFS(Registre!J:J,Registre!F:F,A250,Registre!B:B,"BT-")+SUMIFS(Registre!J:J,Registre!F:F,A250,Registre!B:B,"BI-")</f>
        <v/>
      </c>
      <c r="G250">
        <f>IF(A250&lt;&gt;"",D250+E250-F250,"")</f>
        <v/>
      </c>
      <c r="H250">
        <f>IF(Articles!J250&lt;&gt;"",Articles!J250,"")</f>
        <v/>
      </c>
      <c r="I250">
        <f>IF(Articles!K250&lt;&gt;"",Articles!K250,"")</f>
        <v/>
      </c>
      <c r="J250">
        <f>IF(AND(A250&lt;&gt;"",G250&lt;&gt;"",I250&lt;&gt;""),IF(G250&lt;=I250,"OUI","NON"),"")</f>
        <v/>
      </c>
    </row>
    <row r="251">
      <c r="A251">
        <f>IF(Articles!A251&lt;&gt;"",Articles!A251,"")</f>
        <v/>
      </c>
      <c r="B251">
        <f>IF(Articles!B251&lt;&gt;"",Articles!B251,"")</f>
        <v/>
      </c>
      <c r="C251">
        <f>IF(Articles!C251&lt;&gt;"",Articles!C251,"")</f>
        <v/>
      </c>
      <c r="D251">
        <f>IF(Articles!E251&lt;&gt;"",Articles!E251,"")</f>
        <v/>
      </c>
      <c r="E251">
        <f>SUMIFS(Registre!J:J,Registre!F:F,A251,Registre!B:B,"BE")+SUMIFS(Registre!J:J,Registre!F:F,A251,Registre!B:B,"BT+")+SUMIFS(Registre!J:J,Registre!F:F,A251,Registre!B:B,"BI+")</f>
        <v/>
      </c>
      <c r="F251">
        <f>SUMIFS(Registre!J:J,Registre!F:F,A251,Registre!B:B,"BS")+SUMIFS(Registre!J:J,Registre!F:F,A251,Registre!B:B,"BT-")+SUMIFS(Registre!J:J,Registre!F:F,A251,Registre!B:B,"BI-")</f>
        <v/>
      </c>
      <c r="G251">
        <f>IF(A251&lt;&gt;"",D251+E251-F251,"")</f>
        <v/>
      </c>
      <c r="H251">
        <f>IF(Articles!J251&lt;&gt;"",Articles!J251,"")</f>
        <v/>
      </c>
      <c r="I251">
        <f>IF(Articles!K251&lt;&gt;"",Articles!K251,"")</f>
        <v/>
      </c>
      <c r="J251">
        <f>IF(AND(A251&lt;&gt;"",G251&lt;&gt;"",I251&lt;&gt;""),IF(G251&lt;=I251,"OUI","NON"),"")</f>
        <v/>
      </c>
    </row>
    <row r="252">
      <c r="A252">
        <f>IF(Articles!A252&lt;&gt;"",Articles!A252,"")</f>
        <v/>
      </c>
      <c r="B252">
        <f>IF(Articles!B252&lt;&gt;"",Articles!B252,"")</f>
        <v/>
      </c>
      <c r="C252">
        <f>IF(Articles!C252&lt;&gt;"",Articles!C252,"")</f>
        <v/>
      </c>
      <c r="D252">
        <f>IF(Articles!E252&lt;&gt;"",Articles!E252,"")</f>
        <v/>
      </c>
      <c r="E252">
        <f>SUMIFS(Registre!J:J,Registre!F:F,A252,Registre!B:B,"BE")+SUMIFS(Registre!J:J,Registre!F:F,A252,Registre!B:B,"BT+")+SUMIFS(Registre!J:J,Registre!F:F,A252,Registre!B:B,"BI+")</f>
        <v/>
      </c>
      <c r="F252">
        <f>SUMIFS(Registre!J:J,Registre!F:F,A252,Registre!B:B,"BS")+SUMIFS(Registre!J:J,Registre!F:F,A252,Registre!B:B,"BT-")+SUMIFS(Registre!J:J,Registre!F:F,A252,Registre!B:B,"BI-")</f>
        <v/>
      </c>
      <c r="G252">
        <f>IF(A252&lt;&gt;"",D252+E252-F252,"")</f>
        <v/>
      </c>
      <c r="H252">
        <f>IF(Articles!J252&lt;&gt;"",Articles!J252,"")</f>
        <v/>
      </c>
      <c r="I252">
        <f>IF(Articles!K252&lt;&gt;"",Articles!K252,"")</f>
        <v/>
      </c>
      <c r="J252">
        <f>IF(AND(A252&lt;&gt;"",G252&lt;&gt;"",I252&lt;&gt;""),IF(G252&lt;=I252,"OUI","NON"),"")</f>
        <v/>
      </c>
    </row>
    <row r="253">
      <c r="A253">
        <f>IF(Articles!A253&lt;&gt;"",Articles!A253,"")</f>
        <v/>
      </c>
      <c r="B253">
        <f>IF(Articles!B253&lt;&gt;"",Articles!B253,"")</f>
        <v/>
      </c>
      <c r="C253">
        <f>IF(Articles!C253&lt;&gt;"",Articles!C253,"")</f>
        <v/>
      </c>
      <c r="D253">
        <f>IF(Articles!E253&lt;&gt;"",Articles!E253,"")</f>
        <v/>
      </c>
      <c r="E253">
        <f>SUMIFS(Registre!J:J,Registre!F:F,A253,Registre!B:B,"BE")+SUMIFS(Registre!J:J,Registre!F:F,A253,Registre!B:B,"BT+")+SUMIFS(Registre!J:J,Registre!F:F,A253,Registre!B:B,"BI+")</f>
        <v/>
      </c>
      <c r="F253">
        <f>SUMIFS(Registre!J:J,Registre!F:F,A253,Registre!B:B,"BS")+SUMIFS(Registre!J:J,Registre!F:F,A253,Registre!B:B,"BT-")+SUMIFS(Registre!J:J,Registre!F:F,A253,Registre!B:B,"BI-")</f>
        <v/>
      </c>
      <c r="G253">
        <f>IF(A253&lt;&gt;"",D253+E253-F253,"")</f>
        <v/>
      </c>
      <c r="H253">
        <f>IF(Articles!J253&lt;&gt;"",Articles!J253,"")</f>
        <v/>
      </c>
      <c r="I253">
        <f>IF(Articles!K253&lt;&gt;"",Articles!K253,"")</f>
        <v/>
      </c>
      <c r="J253">
        <f>IF(AND(A253&lt;&gt;"",G253&lt;&gt;"",I253&lt;&gt;""),IF(G253&lt;=I253,"OUI","NON"),"")</f>
        <v/>
      </c>
    </row>
    <row r="254">
      <c r="A254">
        <f>IF(Articles!A254&lt;&gt;"",Articles!A254,"")</f>
        <v/>
      </c>
      <c r="B254">
        <f>IF(Articles!B254&lt;&gt;"",Articles!B254,"")</f>
        <v/>
      </c>
      <c r="C254">
        <f>IF(Articles!C254&lt;&gt;"",Articles!C254,"")</f>
        <v/>
      </c>
      <c r="D254">
        <f>IF(Articles!E254&lt;&gt;"",Articles!E254,"")</f>
        <v/>
      </c>
      <c r="E254">
        <f>SUMIFS(Registre!J:J,Registre!F:F,A254,Registre!B:B,"BE")+SUMIFS(Registre!J:J,Registre!F:F,A254,Registre!B:B,"BT+")+SUMIFS(Registre!J:J,Registre!F:F,A254,Registre!B:B,"BI+")</f>
        <v/>
      </c>
      <c r="F254">
        <f>SUMIFS(Registre!J:J,Registre!F:F,A254,Registre!B:B,"BS")+SUMIFS(Registre!J:J,Registre!F:F,A254,Registre!B:B,"BT-")+SUMIFS(Registre!J:J,Registre!F:F,A254,Registre!B:B,"BI-")</f>
        <v/>
      </c>
      <c r="G254">
        <f>IF(A254&lt;&gt;"",D254+E254-F254,"")</f>
        <v/>
      </c>
      <c r="H254">
        <f>IF(Articles!J254&lt;&gt;"",Articles!J254,"")</f>
        <v/>
      </c>
      <c r="I254">
        <f>IF(Articles!K254&lt;&gt;"",Articles!K254,"")</f>
        <v/>
      </c>
      <c r="J254">
        <f>IF(AND(A254&lt;&gt;"",G254&lt;&gt;"",I254&lt;&gt;""),IF(G254&lt;=I254,"OUI","NON"),"")</f>
        <v/>
      </c>
    </row>
    <row r="255">
      <c r="A255">
        <f>IF(Articles!A255&lt;&gt;"",Articles!A255,"")</f>
        <v/>
      </c>
      <c r="B255">
        <f>IF(Articles!B255&lt;&gt;"",Articles!B255,"")</f>
        <v/>
      </c>
      <c r="C255">
        <f>IF(Articles!C255&lt;&gt;"",Articles!C255,"")</f>
        <v/>
      </c>
      <c r="D255">
        <f>IF(Articles!E255&lt;&gt;"",Articles!E255,"")</f>
        <v/>
      </c>
      <c r="E255">
        <f>SUMIFS(Registre!J:J,Registre!F:F,A255,Registre!B:B,"BE")+SUMIFS(Registre!J:J,Registre!F:F,A255,Registre!B:B,"BT+")+SUMIFS(Registre!J:J,Registre!F:F,A255,Registre!B:B,"BI+")</f>
        <v/>
      </c>
      <c r="F255">
        <f>SUMIFS(Registre!J:J,Registre!F:F,A255,Registre!B:B,"BS")+SUMIFS(Registre!J:J,Registre!F:F,A255,Registre!B:B,"BT-")+SUMIFS(Registre!J:J,Registre!F:F,A255,Registre!B:B,"BI-")</f>
        <v/>
      </c>
      <c r="G255">
        <f>IF(A255&lt;&gt;"",D255+E255-F255,"")</f>
        <v/>
      </c>
      <c r="H255">
        <f>IF(Articles!J255&lt;&gt;"",Articles!J255,"")</f>
        <v/>
      </c>
      <c r="I255">
        <f>IF(Articles!K255&lt;&gt;"",Articles!K255,"")</f>
        <v/>
      </c>
      <c r="J255">
        <f>IF(AND(A255&lt;&gt;"",G255&lt;&gt;"",I255&lt;&gt;""),IF(G255&lt;=I255,"OUI","NON"),"")</f>
        <v/>
      </c>
    </row>
    <row r="256">
      <c r="A256">
        <f>IF(Articles!A256&lt;&gt;"",Articles!A256,"")</f>
        <v/>
      </c>
      <c r="B256">
        <f>IF(Articles!B256&lt;&gt;"",Articles!B256,"")</f>
        <v/>
      </c>
      <c r="C256">
        <f>IF(Articles!C256&lt;&gt;"",Articles!C256,"")</f>
        <v/>
      </c>
      <c r="D256">
        <f>IF(Articles!E256&lt;&gt;"",Articles!E256,"")</f>
        <v/>
      </c>
      <c r="E256">
        <f>SUMIFS(Registre!J:J,Registre!F:F,A256,Registre!B:B,"BE")+SUMIFS(Registre!J:J,Registre!F:F,A256,Registre!B:B,"BT+")+SUMIFS(Registre!J:J,Registre!F:F,A256,Registre!B:B,"BI+")</f>
        <v/>
      </c>
      <c r="F256">
        <f>SUMIFS(Registre!J:J,Registre!F:F,A256,Registre!B:B,"BS")+SUMIFS(Registre!J:J,Registre!F:F,A256,Registre!B:B,"BT-")+SUMIFS(Registre!J:J,Registre!F:F,A256,Registre!B:B,"BI-")</f>
        <v/>
      </c>
      <c r="G256">
        <f>IF(A256&lt;&gt;"",D256+E256-F256,"")</f>
        <v/>
      </c>
      <c r="H256">
        <f>IF(Articles!J256&lt;&gt;"",Articles!J256,"")</f>
        <v/>
      </c>
      <c r="I256">
        <f>IF(Articles!K256&lt;&gt;"",Articles!K256,"")</f>
        <v/>
      </c>
      <c r="J256">
        <f>IF(AND(A256&lt;&gt;"",G256&lt;&gt;"",I256&lt;&gt;""),IF(G256&lt;=I256,"OUI","NON"),"")</f>
        <v/>
      </c>
    </row>
    <row r="257">
      <c r="A257">
        <f>IF(Articles!A257&lt;&gt;"",Articles!A257,"")</f>
        <v/>
      </c>
      <c r="B257">
        <f>IF(Articles!B257&lt;&gt;"",Articles!B257,"")</f>
        <v/>
      </c>
      <c r="C257">
        <f>IF(Articles!C257&lt;&gt;"",Articles!C257,"")</f>
        <v/>
      </c>
      <c r="D257">
        <f>IF(Articles!E257&lt;&gt;"",Articles!E257,"")</f>
        <v/>
      </c>
      <c r="E257">
        <f>SUMIFS(Registre!J:J,Registre!F:F,A257,Registre!B:B,"BE")+SUMIFS(Registre!J:J,Registre!F:F,A257,Registre!B:B,"BT+")+SUMIFS(Registre!J:J,Registre!F:F,A257,Registre!B:B,"BI+")</f>
        <v/>
      </c>
      <c r="F257">
        <f>SUMIFS(Registre!J:J,Registre!F:F,A257,Registre!B:B,"BS")+SUMIFS(Registre!J:J,Registre!F:F,A257,Registre!B:B,"BT-")+SUMIFS(Registre!J:J,Registre!F:F,A257,Registre!B:B,"BI-")</f>
        <v/>
      </c>
      <c r="G257">
        <f>IF(A257&lt;&gt;"",D257+E257-F257,"")</f>
        <v/>
      </c>
      <c r="H257">
        <f>IF(Articles!J257&lt;&gt;"",Articles!J257,"")</f>
        <v/>
      </c>
      <c r="I257">
        <f>IF(Articles!K257&lt;&gt;"",Articles!K257,"")</f>
        <v/>
      </c>
      <c r="J257">
        <f>IF(AND(A257&lt;&gt;"",G257&lt;&gt;"",I257&lt;&gt;""),IF(G257&lt;=I257,"OUI","NON"),"")</f>
        <v/>
      </c>
    </row>
    <row r="258">
      <c r="A258">
        <f>IF(Articles!A258&lt;&gt;"",Articles!A258,"")</f>
        <v/>
      </c>
      <c r="B258">
        <f>IF(Articles!B258&lt;&gt;"",Articles!B258,"")</f>
        <v/>
      </c>
      <c r="C258">
        <f>IF(Articles!C258&lt;&gt;"",Articles!C258,"")</f>
        <v/>
      </c>
      <c r="D258">
        <f>IF(Articles!E258&lt;&gt;"",Articles!E258,"")</f>
        <v/>
      </c>
      <c r="E258">
        <f>SUMIFS(Registre!J:J,Registre!F:F,A258,Registre!B:B,"BE")+SUMIFS(Registre!J:J,Registre!F:F,A258,Registre!B:B,"BT+")+SUMIFS(Registre!J:J,Registre!F:F,A258,Registre!B:B,"BI+")</f>
        <v/>
      </c>
      <c r="F258">
        <f>SUMIFS(Registre!J:J,Registre!F:F,A258,Registre!B:B,"BS")+SUMIFS(Registre!J:J,Registre!F:F,A258,Registre!B:B,"BT-")+SUMIFS(Registre!J:J,Registre!F:F,A258,Registre!B:B,"BI-")</f>
        <v/>
      </c>
      <c r="G258">
        <f>IF(A258&lt;&gt;"",D258+E258-F258,"")</f>
        <v/>
      </c>
      <c r="H258">
        <f>IF(Articles!J258&lt;&gt;"",Articles!J258,"")</f>
        <v/>
      </c>
      <c r="I258">
        <f>IF(Articles!K258&lt;&gt;"",Articles!K258,"")</f>
        <v/>
      </c>
      <c r="J258">
        <f>IF(AND(A258&lt;&gt;"",G258&lt;&gt;"",I258&lt;&gt;""),IF(G258&lt;=I258,"OUI","NON"),"")</f>
        <v/>
      </c>
    </row>
    <row r="259">
      <c r="A259">
        <f>IF(Articles!A259&lt;&gt;"",Articles!A259,"")</f>
        <v/>
      </c>
      <c r="B259">
        <f>IF(Articles!B259&lt;&gt;"",Articles!B259,"")</f>
        <v/>
      </c>
      <c r="C259">
        <f>IF(Articles!C259&lt;&gt;"",Articles!C259,"")</f>
        <v/>
      </c>
      <c r="D259">
        <f>IF(Articles!E259&lt;&gt;"",Articles!E259,"")</f>
        <v/>
      </c>
      <c r="E259">
        <f>SUMIFS(Registre!J:J,Registre!F:F,A259,Registre!B:B,"BE")+SUMIFS(Registre!J:J,Registre!F:F,A259,Registre!B:B,"BT+")+SUMIFS(Registre!J:J,Registre!F:F,A259,Registre!B:B,"BI+")</f>
        <v/>
      </c>
      <c r="F259">
        <f>SUMIFS(Registre!J:J,Registre!F:F,A259,Registre!B:B,"BS")+SUMIFS(Registre!J:J,Registre!F:F,A259,Registre!B:B,"BT-")+SUMIFS(Registre!J:J,Registre!F:F,A259,Registre!B:B,"BI-")</f>
        <v/>
      </c>
      <c r="G259">
        <f>IF(A259&lt;&gt;"",D259+E259-F259,"")</f>
        <v/>
      </c>
      <c r="H259">
        <f>IF(Articles!J259&lt;&gt;"",Articles!J259,"")</f>
        <v/>
      </c>
      <c r="I259">
        <f>IF(Articles!K259&lt;&gt;"",Articles!K259,"")</f>
        <v/>
      </c>
      <c r="J259">
        <f>IF(AND(A259&lt;&gt;"",G259&lt;&gt;"",I259&lt;&gt;""),IF(G259&lt;=I259,"OUI","NON"),"")</f>
        <v/>
      </c>
    </row>
    <row r="260">
      <c r="A260">
        <f>IF(Articles!A260&lt;&gt;"",Articles!A260,"")</f>
        <v/>
      </c>
      <c r="B260">
        <f>IF(Articles!B260&lt;&gt;"",Articles!B260,"")</f>
        <v/>
      </c>
      <c r="C260">
        <f>IF(Articles!C260&lt;&gt;"",Articles!C260,"")</f>
        <v/>
      </c>
      <c r="D260">
        <f>IF(Articles!E260&lt;&gt;"",Articles!E260,"")</f>
        <v/>
      </c>
      <c r="E260">
        <f>SUMIFS(Registre!J:J,Registre!F:F,A260,Registre!B:B,"BE")+SUMIFS(Registre!J:J,Registre!F:F,A260,Registre!B:B,"BT+")+SUMIFS(Registre!J:J,Registre!F:F,A260,Registre!B:B,"BI+")</f>
        <v/>
      </c>
      <c r="F260">
        <f>SUMIFS(Registre!J:J,Registre!F:F,A260,Registre!B:B,"BS")+SUMIFS(Registre!J:J,Registre!F:F,A260,Registre!B:B,"BT-")+SUMIFS(Registre!J:J,Registre!F:F,A260,Registre!B:B,"BI-")</f>
        <v/>
      </c>
      <c r="G260">
        <f>IF(A260&lt;&gt;"",D260+E260-F260,"")</f>
        <v/>
      </c>
      <c r="H260">
        <f>IF(Articles!J260&lt;&gt;"",Articles!J260,"")</f>
        <v/>
      </c>
      <c r="I260">
        <f>IF(Articles!K260&lt;&gt;"",Articles!K260,"")</f>
        <v/>
      </c>
      <c r="J260">
        <f>IF(AND(A260&lt;&gt;"",G260&lt;&gt;"",I260&lt;&gt;""),IF(G260&lt;=I260,"OUI","NON"),"")</f>
        <v/>
      </c>
    </row>
    <row r="261">
      <c r="A261">
        <f>IF(Articles!A261&lt;&gt;"",Articles!A261,"")</f>
        <v/>
      </c>
      <c r="B261">
        <f>IF(Articles!B261&lt;&gt;"",Articles!B261,"")</f>
        <v/>
      </c>
      <c r="C261">
        <f>IF(Articles!C261&lt;&gt;"",Articles!C261,"")</f>
        <v/>
      </c>
      <c r="D261">
        <f>IF(Articles!E261&lt;&gt;"",Articles!E261,"")</f>
        <v/>
      </c>
      <c r="E261">
        <f>SUMIFS(Registre!J:J,Registre!F:F,A261,Registre!B:B,"BE")+SUMIFS(Registre!J:J,Registre!F:F,A261,Registre!B:B,"BT+")+SUMIFS(Registre!J:J,Registre!F:F,A261,Registre!B:B,"BI+")</f>
        <v/>
      </c>
      <c r="F261">
        <f>SUMIFS(Registre!J:J,Registre!F:F,A261,Registre!B:B,"BS")+SUMIFS(Registre!J:J,Registre!F:F,A261,Registre!B:B,"BT-")+SUMIFS(Registre!J:J,Registre!F:F,A261,Registre!B:B,"BI-")</f>
        <v/>
      </c>
      <c r="G261">
        <f>IF(A261&lt;&gt;"",D261+E261-F261,"")</f>
        <v/>
      </c>
      <c r="H261">
        <f>IF(Articles!J261&lt;&gt;"",Articles!J261,"")</f>
        <v/>
      </c>
      <c r="I261">
        <f>IF(Articles!K261&lt;&gt;"",Articles!K261,"")</f>
        <v/>
      </c>
      <c r="J261">
        <f>IF(AND(A261&lt;&gt;"",G261&lt;&gt;"",I261&lt;&gt;""),IF(G261&lt;=I261,"OUI","NON"),"")</f>
        <v/>
      </c>
    </row>
    <row r="262">
      <c r="A262">
        <f>IF(Articles!A262&lt;&gt;"",Articles!A262,"")</f>
        <v/>
      </c>
      <c r="B262">
        <f>IF(Articles!B262&lt;&gt;"",Articles!B262,"")</f>
        <v/>
      </c>
      <c r="C262">
        <f>IF(Articles!C262&lt;&gt;"",Articles!C262,"")</f>
        <v/>
      </c>
      <c r="D262">
        <f>IF(Articles!E262&lt;&gt;"",Articles!E262,"")</f>
        <v/>
      </c>
      <c r="E262">
        <f>SUMIFS(Registre!J:J,Registre!F:F,A262,Registre!B:B,"BE")+SUMIFS(Registre!J:J,Registre!F:F,A262,Registre!B:B,"BT+")+SUMIFS(Registre!J:J,Registre!F:F,A262,Registre!B:B,"BI+")</f>
        <v/>
      </c>
      <c r="F262">
        <f>SUMIFS(Registre!J:J,Registre!F:F,A262,Registre!B:B,"BS")+SUMIFS(Registre!J:J,Registre!F:F,A262,Registre!B:B,"BT-")+SUMIFS(Registre!J:J,Registre!F:F,A262,Registre!B:B,"BI-")</f>
        <v/>
      </c>
      <c r="G262">
        <f>IF(A262&lt;&gt;"",D262+E262-F262,"")</f>
        <v/>
      </c>
      <c r="H262">
        <f>IF(Articles!J262&lt;&gt;"",Articles!J262,"")</f>
        <v/>
      </c>
      <c r="I262">
        <f>IF(Articles!K262&lt;&gt;"",Articles!K262,"")</f>
        <v/>
      </c>
      <c r="J262">
        <f>IF(AND(A262&lt;&gt;"",G262&lt;&gt;"",I262&lt;&gt;""),IF(G262&lt;=I262,"OUI","NON"),"")</f>
        <v/>
      </c>
    </row>
    <row r="263">
      <c r="A263">
        <f>IF(Articles!A263&lt;&gt;"",Articles!A263,"")</f>
        <v/>
      </c>
      <c r="B263">
        <f>IF(Articles!B263&lt;&gt;"",Articles!B263,"")</f>
        <v/>
      </c>
      <c r="C263">
        <f>IF(Articles!C263&lt;&gt;"",Articles!C263,"")</f>
        <v/>
      </c>
      <c r="D263">
        <f>IF(Articles!E263&lt;&gt;"",Articles!E263,"")</f>
        <v/>
      </c>
      <c r="E263">
        <f>SUMIFS(Registre!J:J,Registre!F:F,A263,Registre!B:B,"BE")+SUMIFS(Registre!J:J,Registre!F:F,A263,Registre!B:B,"BT+")+SUMIFS(Registre!J:J,Registre!F:F,A263,Registre!B:B,"BI+")</f>
        <v/>
      </c>
      <c r="F263">
        <f>SUMIFS(Registre!J:J,Registre!F:F,A263,Registre!B:B,"BS")+SUMIFS(Registre!J:J,Registre!F:F,A263,Registre!B:B,"BT-")+SUMIFS(Registre!J:J,Registre!F:F,A263,Registre!B:B,"BI-")</f>
        <v/>
      </c>
      <c r="G263">
        <f>IF(A263&lt;&gt;"",D263+E263-F263,"")</f>
        <v/>
      </c>
      <c r="H263">
        <f>IF(Articles!J263&lt;&gt;"",Articles!J263,"")</f>
        <v/>
      </c>
      <c r="I263">
        <f>IF(Articles!K263&lt;&gt;"",Articles!K263,"")</f>
        <v/>
      </c>
      <c r="J263">
        <f>IF(AND(A263&lt;&gt;"",G263&lt;&gt;"",I263&lt;&gt;""),IF(G263&lt;=I263,"OUI","NON"),"")</f>
        <v/>
      </c>
    </row>
    <row r="264">
      <c r="A264">
        <f>IF(Articles!A264&lt;&gt;"",Articles!A264,"")</f>
        <v/>
      </c>
      <c r="B264">
        <f>IF(Articles!B264&lt;&gt;"",Articles!B264,"")</f>
        <v/>
      </c>
      <c r="C264">
        <f>IF(Articles!C264&lt;&gt;"",Articles!C264,"")</f>
        <v/>
      </c>
      <c r="D264">
        <f>IF(Articles!E264&lt;&gt;"",Articles!E264,"")</f>
        <v/>
      </c>
      <c r="E264">
        <f>SUMIFS(Registre!J:J,Registre!F:F,A264,Registre!B:B,"BE")+SUMIFS(Registre!J:J,Registre!F:F,A264,Registre!B:B,"BT+")+SUMIFS(Registre!J:J,Registre!F:F,A264,Registre!B:B,"BI+")</f>
        <v/>
      </c>
      <c r="F264">
        <f>SUMIFS(Registre!J:J,Registre!F:F,A264,Registre!B:B,"BS")+SUMIFS(Registre!J:J,Registre!F:F,A264,Registre!B:B,"BT-")+SUMIFS(Registre!J:J,Registre!F:F,A264,Registre!B:B,"BI-")</f>
        <v/>
      </c>
      <c r="G264">
        <f>IF(A264&lt;&gt;"",D264+E264-F264,"")</f>
        <v/>
      </c>
      <c r="H264">
        <f>IF(Articles!J264&lt;&gt;"",Articles!J264,"")</f>
        <v/>
      </c>
      <c r="I264">
        <f>IF(Articles!K264&lt;&gt;"",Articles!K264,"")</f>
        <v/>
      </c>
      <c r="J264">
        <f>IF(AND(A264&lt;&gt;"",G264&lt;&gt;"",I264&lt;&gt;""),IF(G264&lt;=I264,"OUI","NON"),"")</f>
        <v/>
      </c>
    </row>
    <row r="265">
      <c r="A265">
        <f>IF(Articles!A265&lt;&gt;"",Articles!A265,"")</f>
        <v/>
      </c>
      <c r="B265">
        <f>IF(Articles!B265&lt;&gt;"",Articles!B265,"")</f>
        <v/>
      </c>
      <c r="C265">
        <f>IF(Articles!C265&lt;&gt;"",Articles!C265,"")</f>
        <v/>
      </c>
      <c r="D265">
        <f>IF(Articles!E265&lt;&gt;"",Articles!E265,"")</f>
        <v/>
      </c>
      <c r="E265">
        <f>SUMIFS(Registre!J:J,Registre!F:F,A265,Registre!B:B,"BE")+SUMIFS(Registre!J:J,Registre!F:F,A265,Registre!B:B,"BT+")+SUMIFS(Registre!J:J,Registre!F:F,A265,Registre!B:B,"BI+")</f>
        <v/>
      </c>
      <c r="F265">
        <f>SUMIFS(Registre!J:J,Registre!F:F,A265,Registre!B:B,"BS")+SUMIFS(Registre!J:J,Registre!F:F,A265,Registre!B:B,"BT-")+SUMIFS(Registre!J:J,Registre!F:F,A265,Registre!B:B,"BI-")</f>
        <v/>
      </c>
      <c r="G265">
        <f>IF(A265&lt;&gt;"",D265+E265-F265,"")</f>
        <v/>
      </c>
      <c r="H265">
        <f>IF(Articles!J265&lt;&gt;"",Articles!J265,"")</f>
        <v/>
      </c>
      <c r="I265">
        <f>IF(Articles!K265&lt;&gt;"",Articles!K265,"")</f>
        <v/>
      </c>
      <c r="J265">
        <f>IF(AND(A265&lt;&gt;"",G265&lt;&gt;"",I265&lt;&gt;""),IF(G265&lt;=I265,"OUI","NON"),"")</f>
        <v/>
      </c>
    </row>
    <row r="266">
      <c r="A266">
        <f>IF(Articles!A266&lt;&gt;"",Articles!A266,"")</f>
        <v/>
      </c>
      <c r="B266">
        <f>IF(Articles!B266&lt;&gt;"",Articles!B266,"")</f>
        <v/>
      </c>
      <c r="C266">
        <f>IF(Articles!C266&lt;&gt;"",Articles!C266,"")</f>
        <v/>
      </c>
      <c r="D266">
        <f>IF(Articles!E266&lt;&gt;"",Articles!E266,"")</f>
        <v/>
      </c>
      <c r="E266">
        <f>SUMIFS(Registre!J:J,Registre!F:F,A266,Registre!B:B,"BE")+SUMIFS(Registre!J:J,Registre!F:F,A266,Registre!B:B,"BT+")+SUMIFS(Registre!J:J,Registre!F:F,A266,Registre!B:B,"BI+")</f>
        <v/>
      </c>
      <c r="F266">
        <f>SUMIFS(Registre!J:J,Registre!F:F,A266,Registre!B:B,"BS")+SUMIFS(Registre!J:J,Registre!F:F,A266,Registre!B:B,"BT-")+SUMIFS(Registre!J:J,Registre!F:F,A266,Registre!B:B,"BI-")</f>
        <v/>
      </c>
      <c r="G266">
        <f>IF(A266&lt;&gt;"",D266+E266-F266,"")</f>
        <v/>
      </c>
      <c r="H266">
        <f>IF(Articles!J266&lt;&gt;"",Articles!J266,"")</f>
        <v/>
      </c>
      <c r="I266">
        <f>IF(Articles!K266&lt;&gt;"",Articles!K266,"")</f>
        <v/>
      </c>
      <c r="J266">
        <f>IF(AND(A266&lt;&gt;"",G266&lt;&gt;"",I266&lt;&gt;""),IF(G266&lt;=I266,"OUI","NON"),"")</f>
        <v/>
      </c>
    </row>
    <row r="267">
      <c r="A267">
        <f>IF(Articles!A267&lt;&gt;"",Articles!A267,"")</f>
        <v/>
      </c>
      <c r="B267">
        <f>IF(Articles!B267&lt;&gt;"",Articles!B267,"")</f>
        <v/>
      </c>
      <c r="C267">
        <f>IF(Articles!C267&lt;&gt;"",Articles!C267,"")</f>
        <v/>
      </c>
      <c r="D267">
        <f>IF(Articles!E267&lt;&gt;"",Articles!E267,"")</f>
        <v/>
      </c>
      <c r="E267">
        <f>SUMIFS(Registre!J:J,Registre!F:F,A267,Registre!B:B,"BE")+SUMIFS(Registre!J:J,Registre!F:F,A267,Registre!B:B,"BT+")+SUMIFS(Registre!J:J,Registre!F:F,A267,Registre!B:B,"BI+")</f>
        <v/>
      </c>
      <c r="F267">
        <f>SUMIFS(Registre!J:J,Registre!F:F,A267,Registre!B:B,"BS")+SUMIFS(Registre!J:J,Registre!F:F,A267,Registre!B:B,"BT-")+SUMIFS(Registre!J:J,Registre!F:F,A267,Registre!B:B,"BI-")</f>
        <v/>
      </c>
      <c r="G267">
        <f>IF(A267&lt;&gt;"",D267+E267-F267,"")</f>
        <v/>
      </c>
      <c r="H267">
        <f>IF(Articles!J267&lt;&gt;"",Articles!J267,"")</f>
        <v/>
      </c>
      <c r="I267">
        <f>IF(Articles!K267&lt;&gt;"",Articles!K267,"")</f>
        <v/>
      </c>
      <c r="J267">
        <f>IF(AND(A267&lt;&gt;"",G267&lt;&gt;"",I267&lt;&gt;""),IF(G267&lt;=I267,"OUI","NON"),"")</f>
        <v/>
      </c>
    </row>
    <row r="268">
      <c r="A268">
        <f>IF(Articles!A268&lt;&gt;"",Articles!A268,"")</f>
        <v/>
      </c>
      <c r="B268">
        <f>IF(Articles!B268&lt;&gt;"",Articles!B268,"")</f>
        <v/>
      </c>
      <c r="C268">
        <f>IF(Articles!C268&lt;&gt;"",Articles!C268,"")</f>
        <v/>
      </c>
      <c r="D268">
        <f>IF(Articles!E268&lt;&gt;"",Articles!E268,"")</f>
        <v/>
      </c>
      <c r="E268">
        <f>SUMIFS(Registre!J:J,Registre!F:F,A268,Registre!B:B,"BE")+SUMIFS(Registre!J:J,Registre!F:F,A268,Registre!B:B,"BT+")+SUMIFS(Registre!J:J,Registre!F:F,A268,Registre!B:B,"BI+")</f>
        <v/>
      </c>
      <c r="F268">
        <f>SUMIFS(Registre!J:J,Registre!F:F,A268,Registre!B:B,"BS")+SUMIFS(Registre!J:J,Registre!F:F,A268,Registre!B:B,"BT-")+SUMIFS(Registre!J:J,Registre!F:F,A268,Registre!B:B,"BI-")</f>
        <v/>
      </c>
      <c r="G268">
        <f>IF(A268&lt;&gt;"",D268+E268-F268,"")</f>
        <v/>
      </c>
      <c r="H268">
        <f>IF(Articles!J268&lt;&gt;"",Articles!J268,"")</f>
        <v/>
      </c>
      <c r="I268">
        <f>IF(Articles!K268&lt;&gt;"",Articles!K268,"")</f>
        <v/>
      </c>
      <c r="J268">
        <f>IF(AND(A268&lt;&gt;"",G268&lt;&gt;"",I268&lt;&gt;""),IF(G268&lt;=I268,"OUI","NON"),"")</f>
        <v/>
      </c>
    </row>
    <row r="269">
      <c r="A269">
        <f>IF(Articles!A269&lt;&gt;"",Articles!A269,"")</f>
        <v/>
      </c>
      <c r="B269">
        <f>IF(Articles!B269&lt;&gt;"",Articles!B269,"")</f>
        <v/>
      </c>
      <c r="C269">
        <f>IF(Articles!C269&lt;&gt;"",Articles!C269,"")</f>
        <v/>
      </c>
      <c r="D269">
        <f>IF(Articles!E269&lt;&gt;"",Articles!E269,"")</f>
        <v/>
      </c>
      <c r="E269">
        <f>SUMIFS(Registre!J:J,Registre!F:F,A269,Registre!B:B,"BE")+SUMIFS(Registre!J:J,Registre!F:F,A269,Registre!B:B,"BT+")+SUMIFS(Registre!J:J,Registre!F:F,A269,Registre!B:B,"BI+")</f>
        <v/>
      </c>
      <c r="F269">
        <f>SUMIFS(Registre!J:J,Registre!F:F,A269,Registre!B:B,"BS")+SUMIFS(Registre!J:J,Registre!F:F,A269,Registre!B:B,"BT-")+SUMIFS(Registre!J:J,Registre!F:F,A269,Registre!B:B,"BI-")</f>
        <v/>
      </c>
      <c r="G269">
        <f>IF(A269&lt;&gt;"",D269+E269-F269,"")</f>
        <v/>
      </c>
      <c r="H269">
        <f>IF(Articles!J269&lt;&gt;"",Articles!J269,"")</f>
        <v/>
      </c>
      <c r="I269">
        <f>IF(Articles!K269&lt;&gt;"",Articles!K269,"")</f>
        <v/>
      </c>
      <c r="J269">
        <f>IF(AND(A269&lt;&gt;"",G269&lt;&gt;"",I269&lt;&gt;""),IF(G269&lt;=I269,"OUI","NON"),"")</f>
        <v/>
      </c>
    </row>
    <row r="270">
      <c r="A270">
        <f>IF(Articles!A270&lt;&gt;"",Articles!A270,"")</f>
        <v/>
      </c>
      <c r="B270">
        <f>IF(Articles!B270&lt;&gt;"",Articles!B270,"")</f>
        <v/>
      </c>
      <c r="C270">
        <f>IF(Articles!C270&lt;&gt;"",Articles!C270,"")</f>
        <v/>
      </c>
      <c r="D270">
        <f>IF(Articles!E270&lt;&gt;"",Articles!E270,"")</f>
        <v/>
      </c>
      <c r="E270">
        <f>SUMIFS(Registre!J:J,Registre!F:F,A270,Registre!B:B,"BE")+SUMIFS(Registre!J:J,Registre!F:F,A270,Registre!B:B,"BT+")+SUMIFS(Registre!J:J,Registre!F:F,A270,Registre!B:B,"BI+")</f>
        <v/>
      </c>
      <c r="F270">
        <f>SUMIFS(Registre!J:J,Registre!F:F,A270,Registre!B:B,"BS")+SUMIFS(Registre!J:J,Registre!F:F,A270,Registre!B:B,"BT-")+SUMIFS(Registre!J:J,Registre!F:F,A270,Registre!B:B,"BI-")</f>
        <v/>
      </c>
      <c r="G270">
        <f>IF(A270&lt;&gt;"",D270+E270-F270,"")</f>
        <v/>
      </c>
      <c r="H270">
        <f>IF(Articles!J270&lt;&gt;"",Articles!J270,"")</f>
        <v/>
      </c>
      <c r="I270">
        <f>IF(Articles!K270&lt;&gt;"",Articles!K270,"")</f>
        <v/>
      </c>
      <c r="J270">
        <f>IF(AND(A270&lt;&gt;"",G270&lt;&gt;"",I270&lt;&gt;""),IF(G270&lt;=I270,"OUI","NON"),"")</f>
        <v/>
      </c>
    </row>
    <row r="271">
      <c r="A271">
        <f>IF(Articles!A271&lt;&gt;"",Articles!A271,"")</f>
        <v/>
      </c>
      <c r="B271">
        <f>IF(Articles!B271&lt;&gt;"",Articles!B271,"")</f>
        <v/>
      </c>
      <c r="C271">
        <f>IF(Articles!C271&lt;&gt;"",Articles!C271,"")</f>
        <v/>
      </c>
      <c r="D271">
        <f>IF(Articles!E271&lt;&gt;"",Articles!E271,"")</f>
        <v/>
      </c>
      <c r="E271">
        <f>SUMIFS(Registre!J:J,Registre!F:F,A271,Registre!B:B,"BE")+SUMIFS(Registre!J:J,Registre!F:F,A271,Registre!B:B,"BT+")+SUMIFS(Registre!J:J,Registre!F:F,A271,Registre!B:B,"BI+")</f>
        <v/>
      </c>
      <c r="F271">
        <f>SUMIFS(Registre!J:J,Registre!F:F,A271,Registre!B:B,"BS")+SUMIFS(Registre!J:J,Registre!F:F,A271,Registre!B:B,"BT-")+SUMIFS(Registre!J:J,Registre!F:F,A271,Registre!B:B,"BI-")</f>
        <v/>
      </c>
      <c r="G271">
        <f>IF(A271&lt;&gt;"",D271+E271-F271,"")</f>
        <v/>
      </c>
      <c r="H271">
        <f>IF(Articles!J271&lt;&gt;"",Articles!J271,"")</f>
        <v/>
      </c>
      <c r="I271">
        <f>IF(Articles!K271&lt;&gt;"",Articles!K271,"")</f>
        <v/>
      </c>
      <c r="J271">
        <f>IF(AND(A271&lt;&gt;"",G271&lt;&gt;"",I271&lt;&gt;""),IF(G271&lt;=I271,"OUI","NON"),"")</f>
        <v/>
      </c>
    </row>
    <row r="272">
      <c r="A272">
        <f>IF(Articles!A272&lt;&gt;"",Articles!A272,"")</f>
        <v/>
      </c>
      <c r="B272">
        <f>IF(Articles!B272&lt;&gt;"",Articles!B272,"")</f>
        <v/>
      </c>
      <c r="C272">
        <f>IF(Articles!C272&lt;&gt;"",Articles!C272,"")</f>
        <v/>
      </c>
      <c r="D272">
        <f>IF(Articles!E272&lt;&gt;"",Articles!E272,"")</f>
        <v/>
      </c>
      <c r="E272">
        <f>SUMIFS(Registre!J:J,Registre!F:F,A272,Registre!B:B,"BE")+SUMIFS(Registre!J:J,Registre!F:F,A272,Registre!B:B,"BT+")+SUMIFS(Registre!J:J,Registre!F:F,A272,Registre!B:B,"BI+")</f>
        <v/>
      </c>
      <c r="F272">
        <f>SUMIFS(Registre!J:J,Registre!F:F,A272,Registre!B:B,"BS")+SUMIFS(Registre!J:J,Registre!F:F,A272,Registre!B:B,"BT-")+SUMIFS(Registre!J:J,Registre!F:F,A272,Registre!B:B,"BI-")</f>
        <v/>
      </c>
      <c r="G272">
        <f>IF(A272&lt;&gt;"",D272+E272-F272,"")</f>
        <v/>
      </c>
      <c r="H272">
        <f>IF(Articles!J272&lt;&gt;"",Articles!J272,"")</f>
        <v/>
      </c>
      <c r="I272">
        <f>IF(Articles!K272&lt;&gt;"",Articles!K272,"")</f>
        <v/>
      </c>
      <c r="J272">
        <f>IF(AND(A272&lt;&gt;"",G272&lt;&gt;"",I272&lt;&gt;""),IF(G272&lt;=I272,"OUI","NON"),"")</f>
        <v/>
      </c>
    </row>
    <row r="273">
      <c r="A273">
        <f>IF(Articles!A273&lt;&gt;"",Articles!A273,"")</f>
        <v/>
      </c>
      <c r="B273">
        <f>IF(Articles!B273&lt;&gt;"",Articles!B273,"")</f>
        <v/>
      </c>
      <c r="C273">
        <f>IF(Articles!C273&lt;&gt;"",Articles!C273,"")</f>
        <v/>
      </c>
      <c r="D273">
        <f>IF(Articles!E273&lt;&gt;"",Articles!E273,"")</f>
        <v/>
      </c>
      <c r="E273">
        <f>SUMIFS(Registre!J:J,Registre!F:F,A273,Registre!B:B,"BE")+SUMIFS(Registre!J:J,Registre!F:F,A273,Registre!B:B,"BT+")+SUMIFS(Registre!J:J,Registre!F:F,A273,Registre!B:B,"BI+")</f>
        <v/>
      </c>
      <c r="F273">
        <f>SUMIFS(Registre!J:J,Registre!F:F,A273,Registre!B:B,"BS")+SUMIFS(Registre!J:J,Registre!F:F,A273,Registre!B:B,"BT-")+SUMIFS(Registre!J:J,Registre!F:F,A273,Registre!B:B,"BI-")</f>
        <v/>
      </c>
      <c r="G273">
        <f>IF(A273&lt;&gt;"",D273+E273-F273,"")</f>
        <v/>
      </c>
      <c r="H273">
        <f>IF(Articles!J273&lt;&gt;"",Articles!J273,"")</f>
        <v/>
      </c>
      <c r="I273">
        <f>IF(Articles!K273&lt;&gt;"",Articles!K273,"")</f>
        <v/>
      </c>
      <c r="J273">
        <f>IF(AND(A273&lt;&gt;"",G273&lt;&gt;"",I273&lt;&gt;""),IF(G273&lt;=I273,"OUI","NON"),"")</f>
        <v/>
      </c>
    </row>
    <row r="274">
      <c r="A274">
        <f>IF(Articles!A274&lt;&gt;"",Articles!A274,"")</f>
        <v/>
      </c>
      <c r="B274">
        <f>IF(Articles!B274&lt;&gt;"",Articles!B274,"")</f>
        <v/>
      </c>
      <c r="C274">
        <f>IF(Articles!C274&lt;&gt;"",Articles!C274,"")</f>
        <v/>
      </c>
      <c r="D274">
        <f>IF(Articles!E274&lt;&gt;"",Articles!E274,"")</f>
        <v/>
      </c>
      <c r="E274">
        <f>SUMIFS(Registre!J:J,Registre!F:F,A274,Registre!B:B,"BE")+SUMIFS(Registre!J:J,Registre!F:F,A274,Registre!B:B,"BT+")+SUMIFS(Registre!J:J,Registre!F:F,A274,Registre!B:B,"BI+")</f>
        <v/>
      </c>
      <c r="F274">
        <f>SUMIFS(Registre!J:J,Registre!F:F,A274,Registre!B:B,"BS")+SUMIFS(Registre!J:J,Registre!F:F,A274,Registre!B:B,"BT-")+SUMIFS(Registre!J:J,Registre!F:F,A274,Registre!B:B,"BI-")</f>
        <v/>
      </c>
      <c r="G274">
        <f>IF(A274&lt;&gt;"",D274+E274-F274,"")</f>
        <v/>
      </c>
      <c r="H274">
        <f>IF(Articles!J274&lt;&gt;"",Articles!J274,"")</f>
        <v/>
      </c>
      <c r="I274">
        <f>IF(Articles!K274&lt;&gt;"",Articles!K274,"")</f>
        <v/>
      </c>
      <c r="J274">
        <f>IF(AND(A274&lt;&gt;"",G274&lt;&gt;"",I274&lt;&gt;""),IF(G274&lt;=I274,"OUI","NON"),"")</f>
        <v/>
      </c>
    </row>
    <row r="275">
      <c r="A275">
        <f>IF(Articles!A275&lt;&gt;"",Articles!A275,"")</f>
        <v/>
      </c>
      <c r="B275">
        <f>IF(Articles!B275&lt;&gt;"",Articles!B275,"")</f>
        <v/>
      </c>
      <c r="C275">
        <f>IF(Articles!C275&lt;&gt;"",Articles!C275,"")</f>
        <v/>
      </c>
      <c r="D275">
        <f>IF(Articles!E275&lt;&gt;"",Articles!E275,"")</f>
        <v/>
      </c>
      <c r="E275">
        <f>SUMIFS(Registre!J:J,Registre!F:F,A275,Registre!B:B,"BE")+SUMIFS(Registre!J:J,Registre!F:F,A275,Registre!B:B,"BT+")+SUMIFS(Registre!J:J,Registre!F:F,A275,Registre!B:B,"BI+")</f>
        <v/>
      </c>
      <c r="F275">
        <f>SUMIFS(Registre!J:J,Registre!F:F,A275,Registre!B:B,"BS")+SUMIFS(Registre!J:J,Registre!F:F,A275,Registre!B:B,"BT-")+SUMIFS(Registre!J:J,Registre!F:F,A275,Registre!B:B,"BI-")</f>
        <v/>
      </c>
      <c r="G275">
        <f>IF(A275&lt;&gt;"",D275+E275-F275,"")</f>
        <v/>
      </c>
      <c r="H275">
        <f>IF(Articles!J275&lt;&gt;"",Articles!J275,"")</f>
        <v/>
      </c>
      <c r="I275">
        <f>IF(Articles!K275&lt;&gt;"",Articles!K275,"")</f>
        <v/>
      </c>
      <c r="J275">
        <f>IF(AND(A275&lt;&gt;"",G275&lt;&gt;"",I275&lt;&gt;""),IF(G275&lt;=I275,"OUI","NON"),"")</f>
        <v/>
      </c>
    </row>
    <row r="276">
      <c r="A276">
        <f>IF(Articles!A276&lt;&gt;"",Articles!A276,"")</f>
        <v/>
      </c>
      <c r="B276">
        <f>IF(Articles!B276&lt;&gt;"",Articles!B276,"")</f>
        <v/>
      </c>
      <c r="C276">
        <f>IF(Articles!C276&lt;&gt;"",Articles!C276,"")</f>
        <v/>
      </c>
      <c r="D276">
        <f>IF(Articles!E276&lt;&gt;"",Articles!E276,"")</f>
        <v/>
      </c>
      <c r="E276">
        <f>SUMIFS(Registre!J:J,Registre!F:F,A276,Registre!B:B,"BE")+SUMIFS(Registre!J:J,Registre!F:F,A276,Registre!B:B,"BT+")+SUMIFS(Registre!J:J,Registre!F:F,A276,Registre!B:B,"BI+")</f>
        <v/>
      </c>
      <c r="F276">
        <f>SUMIFS(Registre!J:J,Registre!F:F,A276,Registre!B:B,"BS")+SUMIFS(Registre!J:J,Registre!F:F,A276,Registre!B:B,"BT-")+SUMIFS(Registre!J:J,Registre!F:F,A276,Registre!B:B,"BI-")</f>
        <v/>
      </c>
      <c r="G276">
        <f>IF(A276&lt;&gt;"",D276+E276-F276,"")</f>
        <v/>
      </c>
      <c r="H276">
        <f>IF(Articles!J276&lt;&gt;"",Articles!J276,"")</f>
        <v/>
      </c>
      <c r="I276">
        <f>IF(Articles!K276&lt;&gt;"",Articles!K276,"")</f>
        <v/>
      </c>
      <c r="J276">
        <f>IF(AND(A276&lt;&gt;"",G276&lt;&gt;"",I276&lt;&gt;""),IF(G276&lt;=I276,"OUI","NON"),"")</f>
        <v/>
      </c>
    </row>
    <row r="277">
      <c r="A277">
        <f>IF(Articles!A277&lt;&gt;"",Articles!A277,"")</f>
        <v/>
      </c>
      <c r="B277">
        <f>IF(Articles!B277&lt;&gt;"",Articles!B277,"")</f>
        <v/>
      </c>
      <c r="C277">
        <f>IF(Articles!C277&lt;&gt;"",Articles!C277,"")</f>
        <v/>
      </c>
      <c r="D277">
        <f>IF(Articles!E277&lt;&gt;"",Articles!E277,"")</f>
        <v/>
      </c>
      <c r="E277">
        <f>SUMIFS(Registre!J:J,Registre!F:F,A277,Registre!B:B,"BE")+SUMIFS(Registre!J:J,Registre!F:F,A277,Registre!B:B,"BT+")+SUMIFS(Registre!J:J,Registre!F:F,A277,Registre!B:B,"BI+")</f>
        <v/>
      </c>
      <c r="F277">
        <f>SUMIFS(Registre!J:J,Registre!F:F,A277,Registre!B:B,"BS")+SUMIFS(Registre!J:J,Registre!F:F,A277,Registre!B:B,"BT-")+SUMIFS(Registre!J:J,Registre!F:F,A277,Registre!B:B,"BI-")</f>
        <v/>
      </c>
      <c r="G277">
        <f>IF(A277&lt;&gt;"",D277+E277-F277,"")</f>
        <v/>
      </c>
      <c r="H277">
        <f>IF(Articles!J277&lt;&gt;"",Articles!J277,"")</f>
        <v/>
      </c>
      <c r="I277">
        <f>IF(Articles!K277&lt;&gt;"",Articles!K277,"")</f>
        <v/>
      </c>
      <c r="J277">
        <f>IF(AND(A277&lt;&gt;"",G277&lt;&gt;"",I277&lt;&gt;""),IF(G277&lt;=I277,"OUI","NON"),"")</f>
        <v/>
      </c>
    </row>
    <row r="278">
      <c r="A278">
        <f>IF(Articles!A278&lt;&gt;"",Articles!A278,"")</f>
        <v/>
      </c>
      <c r="B278">
        <f>IF(Articles!B278&lt;&gt;"",Articles!B278,"")</f>
        <v/>
      </c>
      <c r="C278">
        <f>IF(Articles!C278&lt;&gt;"",Articles!C278,"")</f>
        <v/>
      </c>
      <c r="D278">
        <f>IF(Articles!E278&lt;&gt;"",Articles!E278,"")</f>
        <v/>
      </c>
      <c r="E278">
        <f>SUMIFS(Registre!J:J,Registre!F:F,A278,Registre!B:B,"BE")+SUMIFS(Registre!J:J,Registre!F:F,A278,Registre!B:B,"BT+")+SUMIFS(Registre!J:J,Registre!F:F,A278,Registre!B:B,"BI+")</f>
        <v/>
      </c>
      <c r="F278">
        <f>SUMIFS(Registre!J:J,Registre!F:F,A278,Registre!B:B,"BS")+SUMIFS(Registre!J:J,Registre!F:F,A278,Registre!B:B,"BT-")+SUMIFS(Registre!J:J,Registre!F:F,A278,Registre!B:B,"BI-")</f>
        <v/>
      </c>
      <c r="G278">
        <f>IF(A278&lt;&gt;"",D278+E278-F278,"")</f>
        <v/>
      </c>
      <c r="H278">
        <f>IF(Articles!J278&lt;&gt;"",Articles!J278,"")</f>
        <v/>
      </c>
      <c r="I278">
        <f>IF(Articles!K278&lt;&gt;"",Articles!K278,"")</f>
        <v/>
      </c>
      <c r="J278">
        <f>IF(AND(A278&lt;&gt;"",G278&lt;&gt;"",I278&lt;&gt;""),IF(G278&lt;=I278,"OUI","NON"),"")</f>
        <v/>
      </c>
    </row>
    <row r="279">
      <c r="A279">
        <f>IF(Articles!A279&lt;&gt;"",Articles!A279,"")</f>
        <v/>
      </c>
      <c r="B279">
        <f>IF(Articles!B279&lt;&gt;"",Articles!B279,"")</f>
        <v/>
      </c>
      <c r="C279">
        <f>IF(Articles!C279&lt;&gt;"",Articles!C279,"")</f>
        <v/>
      </c>
      <c r="D279">
        <f>IF(Articles!E279&lt;&gt;"",Articles!E279,"")</f>
        <v/>
      </c>
      <c r="E279">
        <f>SUMIFS(Registre!J:J,Registre!F:F,A279,Registre!B:B,"BE")+SUMIFS(Registre!J:J,Registre!F:F,A279,Registre!B:B,"BT+")+SUMIFS(Registre!J:J,Registre!F:F,A279,Registre!B:B,"BI+")</f>
        <v/>
      </c>
      <c r="F279">
        <f>SUMIFS(Registre!J:J,Registre!F:F,A279,Registre!B:B,"BS")+SUMIFS(Registre!J:J,Registre!F:F,A279,Registre!B:B,"BT-")+SUMIFS(Registre!J:J,Registre!F:F,A279,Registre!B:B,"BI-")</f>
        <v/>
      </c>
      <c r="G279">
        <f>IF(A279&lt;&gt;"",D279+E279-F279,"")</f>
        <v/>
      </c>
      <c r="H279">
        <f>IF(Articles!J279&lt;&gt;"",Articles!J279,"")</f>
        <v/>
      </c>
      <c r="I279">
        <f>IF(Articles!K279&lt;&gt;"",Articles!K279,"")</f>
        <v/>
      </c>
      <c r="J279">
        <f>IF(AND(A279&lt;&gt;"",G279&lt;&gt;"",I279&lt;&gt;""),IF(G279&lt;=I279,"OUI","NON"),"")</f>
        <v/>
      </c>
    </row>
    <row r="280">
      <c r="A280">
        <f>IF(Articles!A280&lt;&gt;"",Articles!A280,"")</f>
        <v/>
      </c>
      <c r="B280">
        <f>IF(Articles!B280&lt;&gt;"",Articles!B280,"")</f>
        <v/>
      </c>
      <c r="C280">
        <f>IF(Articles!C280&lt;&gt;"",Articles!C280,"")</f>
        <v/>
      </c>
      <c r="D280">
        <f>IF(Articles!E280&lt;&gt;"",Articles!E280,"")</f>
        <v/>
      </c>
      <c r="E280">
        <f>SUMIFS(Registre!J:J,Registre!F:F,A280,Registre!B:B,"BE")+SUMIFS(Registre!J:J,Registre!F:F,A280,Registre!B:B,"BT+")+SUMIFS(Registre!J:J,Registre!F:F,A280,Registre!B:B,"BI+")</f>
        <v/>
      </c>
      <c r="F280">
        <f>SUMIFS(Registre!J:J,Registre!F:F,A280,Registre!B:B,"BS")+SUMIFS(Registre!J:J,Registre!F:F,A280,Registre!B:B,"BT-")+SUMIFS(Registre!J:J,Registre!F:F,A280,Registre!B:B,"BI-")</f>
        <v/>
      </c>
      <c r="G280">
        <f>IF(A280&lt;&gt;"",D280+E280-F280,"")</f>
        <v/>
      </c>
      <c r="H280">
        <f>IF(Articles!J280&lt;&gt;"",Articles!J280,"")</f>
        <v/>
      </c>
      <c r="I280">
        <f>IF(Articles!K280&lt;&gt;"",Articles!K280,"")</f>
        <v/>
      </c>
      <c r="J280">
        <f>IF(AND(A280&lt;&gt;"",G280&lt;&gt;"",I280&lt;&gt;""),IF(G280&lt;=I280,"OUI","NON"),"")</f>
        <v/>
      </c>
    </row>
    <row r="281">
      <c r="A281">
        <f>IF(Articles!A281&lt;&gt;"",Articles!A281,"")</f>
        <v/>
      </c>
      <c r="B281">
        <f>IF(Articles!B281&lt;&gt;"",Articles!B281,"")</f>
        <v/>
      </c>
      <c r="C281">
        <f>IF(Articles!C281&lt;&gt;"",Articles!C281,"")</f>
        <v/>
      </c>
      <c r="D281">
        <f>IF(Articles!E281&lt;&gt;"",Articles!E281,"")</f>
        <v/>
      </c>
      <c r="E281">
        <f>SUMIFS(Registre!J:J,Registre!F:F,A281,Registre!B:B,"BE")+SUMIFS(Registre!J:J,Registre!F:F,A281,Registre!B:B,"BT+")+SUMIFS(Registre!J:J,Registre!F:F,A281,Registre!B:B,"BI+")</f>
        <v/>
      </c>
      <c r="F281">
        <f>SUMIFS(Registre!J:J,Registre!F:F,A281,Registre!B:B,"BS")+SUMIFS(Registre!J:J,Registre!F:F,A281,Registre!B:B,"BT-")+SUMIFS(Registre!J:J,Registre!F:F,A281,Registre!B:B,"BI-")</f>
        <v/>
      </c>
      <c r="G281">
        <f>IF(A281&lt;&gt;"",D281+E281-F281,"")</f>
        <v/>
      </c>
      <c r="H281">
        <f>IF(Articles!J281&lt;&gt;"",Articles!J281,"")</f>
        <v/>
      </c>
      <c r="I281">
        <f>IF(Articles!K281&lt;&gt;"",Articles!K281,"")</f>
        <v/>
      </c>
      <c r="J281">
        <f>IF(AND(A281&lt;&gt;"",G281&lt;&gt;"",I281&lt;&gt;""),IF(G281&lt;=I281,"OUI","NON"),"")</f>
        <v/>
      </c>
    </row>
    <row r="282">
      <c r="A282">
        <f>IF(Articles!A282&lt;&gt;"",Articles!A282,"")</f>
        <v/>
      </c>
      <c r="B282">
        <f>IF(Articles!B282&lt;&gt;"",Articles!B282,"")</f>
        <v/>
      </c>
      <c r="C282">
        <f>IF(Articles!C282&lt;&gt;"",Articles!C282,"")</f>
        <v/>
      </c>
      <c r="D282">
        <f>IF(Articles!E282&lt;&gt;"",Articles!E282,"")</f>
        <v/>
      </c>
      <c r="E282">
        <f>SUMIFS(Registre!J:J,Registre!F:F,A282,Registre!B:B,"BE")+SUMIFS(Registre!J:J,Registre!F:F,A282,Registre!B:B,"BT+")+SUMIFS(Registre!J:J,Registre!F:F,A282,Registre!B:B,"BI+")</f>
        <v/>
      </c>
      <c r="F282">
        <f>SUMIFS(Registre!J:J,Registre!F:F,A282,Registre!B:B,"BS")+SUMIFS(Registre!J:J,Registre!F:F,A282,Registre!B:B,"BT-")+SUMIFS(Registre!J:J,Registre!F:F,A282,Registre!B:B,"BI-")</f>
        <v/>
      </c>
      <c r="G282">
        <f>IF(A282&lt;&gt;"",D282+E282-F282,"")</f>
        <v/>
      </c>
      <c r="H282">
        <f>IF(Articles!J282&lt;&gt;"",Articles!J282,"")</f>
        <v/>
      </c>
      <c r="I282">
        <f>IF(Articles!K282&lt;&gt;"",Articles!K282,"")</f>
        <v/>
      </c>
      <c r="J282">
        <f>IF(AND(A282&lt;&gt;"",G282&lt;&gt;"",I282&lt;&gt;""),IF(G282&lt;=I282,"OUI","NON"),"")</f>
        <v/>
      </c>
    </row>
    <row r="283">
      <c r="A283">
        <f>IF(Articles!A283&lt;&gt;"",Articles!A283,"")</f>
        <v/>
      </c>
      <c r="B283">
        <f>IF(Articles!B283&lt;&gt;"",Articles!B283,"")</f>
        <v/>
      </c>
      <c r="C283">
        <f>IF(Articles!C283&lt;&gt;"",Articles!C283,"")</f>
        <v/>
      </c>
      <c r="D283">
        <f>IF(Articles!E283&lt;&gt;"",Articles!E283,"")</f>
        <v/>
      </c>
      <c r="E283">
        <f>SUMIFS(Registre!J:J,Registre!F:F,A283,Registre!B:B,"BE")+SUMIFS(Registre!J:J,Registre!F:F,A283,Registre!B:B,"BT+")+SUMIFS(Registre!J:J,Registre!F:F,A283,Registre!B:B,"BI+")</f>
        <v/>
      </c>
      <c r="F283">
        <f>SUMIFS(Registre!J:J,Registre!F:F,A283,Registre!B:B,"BS")+SUMIFS(Registre!J:J,Registre!F:F,A283,Registre!B:B,"BT-")+SUMIFS(Registre!J:J,Registre!F:F,A283,Registre!B:B,"BI-")</f>
        <v/>
      </c>
      <c r="G283">
        <f>IF(A283&lt;&gt;"",D283+E283-F283,"")</f>
        <v/>
      </c>
      <c r="H283">
        <f>IF(Articles!J283&lt;&gt;"",Articles!J283,"")</f>
        <v/>
      </c>
      <c r="I283">
        <f>IF(Articles!K283&lt;&gt;"",Articles!K283,"")</f>
        <v/>
      </c>
      <c r="J283">
        <f>IF(AND(A283&lt;&gt;"",G283&lt;&gt;"",I283&lt;&gt;""),IF(G283&lt;=I283,"OUI","NON"),"")</f>
        <v/>
      </c>
    </row>
    <row r="284">
      <c r="A284">
        <f>IF(Articles!A284&lt;&gt;"",Articles!A284,"")</f>
        <v/>
      </c>
      <c r="B284">
        <f>IF(Articles!B284&lt;&gt;"",Articles!B284,"")</f>
        <v/>
      </c>
      <c r="C284">
        <f>IF(Articles!C284&lt;&gt;"",Articles!C284,"")</f>
        <v/>
      </c>
      <c r="D284">
        <f>IF(Articles!E284&lt;&gt;"",Articles!E284,"")</f>
        <v/>
      </c>
      <c r="E284">
        <f>SUMIFS(Registre!J:J,Registre!F:F,A284,Registre!B:B,"BE")+SUMIFS(Registre!J:J,Registre!F:F,A284,Registre!B:B,"BT+")+SUMIFS(Registre!J:J,Registre!F:F,A284,Registre!B:B,"BI+")</f>
        <v/>
      </c>
      <c r="F284">
        <f>SUMIFS(Registre!J:J,Registre!F:F,A284,Registre!B:B,"BS")+SUMIFS(Registre!J:J,Registre!F:F,A284,Registre!B:B,"BT-")+SUMIFS(Registre!J:J,Registre!F:F,A284,Registre!B:B,"BI-")</f>
        <v/>
      </c>
      <c r="G284">
        <f>IF(A284&lt;&gt;"",D284+E284-F284,"")</f>
        <v/>
      </c>
      <c r="H284">
        <f>IF(Articles!J284&lt;&gt;"",Articles!J284,"")</f>
        <v/>
      </c>
      <c r="I284">
        <f>IF(Articles!K284&lt;&gt;"",Articles!K284,"")</f>
        <v/>
      </c>
      <c r="J284">
        <f>IF(AND(A284&lt;&gt;"",G284&lt;&gt;"",I284&lt;&gt;""),IF(G284&lt;=I284,"OUI","NON"),"")</f>
        <v/>
      </c>
    </row>
    <row r="285">
      <c r="A285">
        <f>IF(Articles!A285&lt;&gt;"",Articles!A285,"")</f>
        <v/>
      </c>
      <c r="B285">
        <f>IF(Articles!B285&lt;&gt;"",Articles!B285,"")</f>
        <v/>
      </c>
      <c r="C285">
        <f>IF(Articles!C285&lt;&gt;"",Articles!C285,"")</f>
        <v/>
      </c>
      <c r="D285">
        <f>IF(Articles!E285&lt;&gt;"",Articles!E285,"")</f>
        <v/>
      </c>
      <c r="E285">
        <f>SUMIFS(Registre!J:J,Registre!F:F,A285,Registre!B:B,"BE")+SUMIFS(Registre!J:J,Registre!F:F,A285,Registre!B:B,"BT+")+SUMIFS(Registre!J:J,Registre!F:F,A285,Registre!B:B,"BI+")</f>
        <v/>
      </c>
      <c r="F285">
        <f>SUMIFS(Registre!J:J,Registre!F:F,A285,Registre!B:B,"BS")+SUMIFS(Registre!J:J,Registre!F:F,A285,Registre!B:B,"BT-")+SUMIFS(Registre!J:J,Registre!F:F,A285,Registre!B:B,"BI-")</f>
        <v/>
      </c>
      <c r="G285">
        <f>IF(A285&lt;&gt;"",D285+E285-F285,"")</f>
        <v/>
      </c>
      <c r="H285">
        <f>IF(Articles!J285&lt;&gt;"",Articles!J285,"")</f>
        <v/>
      </c>
      <c r="I285">
        <f>IF(Articles!K285&lt;&gt;"",Articles!K285,"")</f>
        <v/>
      </c>
      <c r="J285">
        <f>IF(AND(A285&lt;&gt;"",G285&lt;&gt;"",I285&lt;&gt;""),IF(G285&lt;=I285,"OUI","NON"),"")</f>
        <v/>
      </c>
    </row>
    <row r="286">
      <c r="A286">
        <f>IF(Articles!A286&lt;&gt;"",Articles!A286,"")</f>
        <v/>
      </c>
      <c r="B286">
        <f>IF(Articles!B286&lt;&gt;"",Articles!B286,"")</f>
        <v/>
      </c>
      <c r="C286">
        <f>IF(Articles!C286&lt;&gt;"",Articles!C286,"")</f>
        <v/>
      </c>
      <c r="D286">
        <f>IF(Articles!E286&lt;&gt;"",Articles!E286,"")</f>
        <v/>
      </c>
      <c r="E286">
        <f>SUMIFS(Registre!J:J,Registre!F:F,A286,Registre!B:B,"BE")+SUMIFS(Registre!J:J,Registre!F:F,A286,Registre!B:B,"BT+")+SUMIFS(Registre!J:J,Registre!F:F,A286,Registre!B:B,"BI+")</f>
        <v/>
      </c>
      <c r="F286">
        <f>SUMIFS(Registre!J:J,Registre!F:F,A286,Registre!B:B,"BS")+SUMIFS(Registre!J:J,Registre!F:F,A286,Registre!B:B,"BT-")+SUMIFS(Registre!J:J,Registre!F:F,A286,Registre!B:B,"BI-")</f>
        <v/>
      </c>
      <c r="G286">
        <f>IF(A286&lt;&gt;"",D286+E286-F286,"")</f>
        <v/>
      </c>
      <c r="H286">
        <f>IF(Articles!J286&lt;&gt;"",Articles!J286,"")</f>
        <v/>
      </c>
      <c r="I286">
        <f>IF(Articles!K286&lt;&gt;"",Articles!K286,"")</f>
        <v/>
      </c>
      <c r="J286">
        <f>IF(AND(A286&lt;&gt;"",G286&lt;&gt;"",I286&lt;&gt;""),IF(G286&lt;=I286,"OUI","NON"),"")</f>
        <v/>
      </c>
    </row>
    <row r="287">
      <c r="A287">
        <f>IF(Articles!A287&lt;&gt;"",Articles!A287,"")</f>
        <v/>
      </c>
      <c r="B287">
        <f>IF(Articles!B287&lt;&gt;"",Articles!B287,"")</f>
        <v/>
      </c>
      <c r="C287">
        <f>IF(Articles!C287&lt;&gt;"",Articles!C287,"")</f>
        <v/>
      </c>
      <c r="D287">
        <f>IF(Articles!E287&lt;&gt;"",Articles!E287,"")</f>
        <v/>
      </c>
      <c r="E287">
        <f>SUMIFS(Registre!J:J,Registre!F:F,A287,Registre!B:B,"BE")+SUMIFS(Registre!J:J,Registre!F:F,A287,Registre!B:B,"BT+")+SUMIFS(Registre!J:J,Registre!F:F,A287,Registre!B:B,"BI+")</f>
        <v/>
      </c>
      <c r="F287">
        <f>SUMIFS(Registre!J:J,Registre!F:F,A287,Registre!B:B,"BS")+SUMIFS(Registre!J:J,Registre!F:F,A287,Registre!B:B,"BT-")+SUMIFS(Registre!J:J,Registre!F:F,A287,Registre!B:B,"BI-")</f>
        <v/>
      </c>
      <c r="G287">
        <f>IF(A287&lt;&gt;"",D287+E287-F287,"")</f>
        <v/>
      </c>
      <c r="H287">
        <f>IF(Articles!J287&lt;&gt;"",Articles!J287,"")</f>
        <v/>
      </c>
      <c r="I287">
        <f>IF(Articles!K287&lt;&gt;"",Articles!K287,"")</f>
        <v/>
      </c>
      <c r="J287">
        <f>IF(AND(A287&lt;&gt;"",G287&lt;&gt;"",I287&lt;&gt;""),IF(G287&lt;=I287,"OUI","NON"),"")</f>
        <v/>
      </c>
    </row>
    <row r="288">
      <c r="A288">
        <f>IF(Articles!A288&lt;&gt;"",Articles!A288,"")</f>
        <v/>
      </c>
      <c r="B288">
        <f>IF(Articles!B288&lt;&gt;"",Articles!B288,"")</f>
        <v/>
      </c>
      <c r="C288">
        <f>IF(Articles!C288&lt;&gt;"",Articles!C288,"")</f>
        <v/>
      </c>
      <c r="D288">
        <f>IF(Articles!E288&lt;&gt;"",Articles!E288,"")</f>
        <v/>
      </c>
      <c r="E288">
        <f>SUMIFS(Registre!J:J,Registre!F:F,A288,Registre!B:B,"BE")+SUMIFS(Registre!J:J,Registre!F:F,A288,Registre!B:B,"BT+")+SUMIFS(Registre!J:J,Registre!F:F,A288,Registre!B:B,"BI+")</f>
        <v/>
      </c>
      <c r="F288">
        <f>SUMIFS(Registre!J:J,Registre!F:F,A288,Registre!B:B,"BS")+SUMIFS(Registre!J:J,Registre!F:F,A288,Registre!B:B,"BT-")+SUMIFS(Registre!J:J,Registre!F:F,A288,Registre!B:B,"BI-")</f>
        <v/>
      </c>
      <c r="G288">
        <f>IF(A288&lt;&gt;"",D288+E288-F288,"")</f>
        <v/>
      </c>
      <c r="H288">
        <f>IF(Articles!J288&lt;&gt;"",Articles!J288,"")</f>
        <v/>
      </c>
      <c r="I288">
        <f>IF(Articles!K288&lt;&gt;"",Articles!K288,"")</f>
        <v/>
      </c>
      <c r="J288">
        <f>IF(AND(A288&lt;&gt;"",G288&lt;&gt;"",I288&lt;&gt;""),IF(G288&lt;=I288,"OUI","NON"),"")</f>
        <v/>
      </c>
    </row>
    <row r="289">
      <c r="A289">
        <f>IF(Articles!A289&lt;&gt;"",Articles!A289,"")</f>
        <v/>
      </c>
      <c r="B289">
        <f>IF(Articles!B289&lt;&gt;"",Articles!B289,"")</f>
        <v/>
      </c>
      <c r="C289">
        <f>IF(Articles!C289&lt;&gt;"",Articles!C289,"")</f>
        <v/>
      </c>
      <c r="D289">
        <f>IF(Articles!E289&lt;&gt;"",Articles!E289,"")</f>
        <v/>
      </c>
      <c r="E289">
        <f>SUMIFS(Registre!J:J,Registre!F:F,A289,Registre!B:B,"BE")+SUMIFS(Registre!J:J,Registre!F:F,A289,Registre!B:B,"BT+")+SUMIFS(Registre!J:J,Registre!F:F,A289,Registre!B:B,"BI+")</f>
        <v/>
      </c>
      <c r="F289">
        <f>SUMIFS(Registre!J:J,Registre!F:F,A289,Registre!B:B,"BS")+SUMIFS(Registre!J:J,Registre!F:F,A289,Registre!B:B,"BT-")+SUMIFS(Registre!J:J,Registre!F:F,A289,Registre!B:B,"BI-")</f>
        <v/>
      </c>
      <c r="G289">
        <f>IF(A289&lt;&gt;"",D289+E289-F289,"")</f>
        <v/>
      </c>
      <c r="H289">
        <f>IF(Articles!J289&lt;&gt;"",Articles!J289,"")</f>
        <v/>
      </c>
      <c r="I289">
        <f>IF(Articles!K289&lt;&gt;"",Articles!K289,"")</f>
        <v/>
      </c>
      <c r="J289">
        <f>IF(AND(A289&lt;&gt;"",G289&lt;&gt;"",I289&lt;&gt;""),IF(G289&lt;=I289,"OUI","NON"),"")</f>
        <v/>
      </c>
    </row>
    <row r="290">
      <c r="A290">
        <f>IF(Articles!A290&lt;&gt;"",Articles!A290,"")</f>
        <v/>
      </c>
      <c r="B290">
        <f>IF(Articles!B290&lt;&gt;"",Articles!B290,"")</f>
        <v/>
      </c>
      <c r="C290">
        <f>IF(Articles!C290&lt;&gt;"",Articles!C290,"")</f>
        <v/>
      </c>
      <c r="D290">
        <f>IF(Articles!E290&lt;&gt;"",Articles!E290,"")</f>
        <v/>
      </c>
      <c r="E290">
        <f>SUMIFS(Registre!J:J,Registre!F:F,A290,Registre!B:B,"BE")+SUMIFS(Registre!J:J,Registre!F:F,A290,Registre!B:B,"BT+")+SUMIFS(Registre!J:J,Registre!F:F,A290,Registre!B:B,"BI+")</f>
        <v/>
      </c>
      <c r="F290">
        <f>SUMIFS(Registre!J:J,Registre!F:F,A290,Registre!B:B,"BS")+SUMIFS(Registre!J:J,Registre!F:F,A290,Registre!B:B,"BT-")+SUMIFS(Registre!J:J,Registre!F:F,A290,Registre!B:B,"BI-")</f>
        <v/>
      </c>
      <c r="G290">
        <f>IF(A290&lt;&gt;"",D290+E290-F290,"")</f>
        <v/>
      </c>
      <c r="H290">
        <f>IF(Articles!J290&lt;&gt;"",Articles!J290,"")</f>
        <v/>
      </c>
      <c r="I290">
        <f>IF(Articles!K290&lt;&gt;"",Articles!K290,"")</f>
        <v/>
      </c>
      <c r="J290">
        <f>IF(AND(A290&lt;&gt;"",G290&lt;&gt;"",I290&lt;&gt;""),IF(G290&lt;=I290,"OUI","NON"),"")</f>
        <v/>
      </c>
    </row>
    <row r="291">
      <c r="A291">
        <f>IF(Articles!A291&lt;&gt;"",Articles!A291,"")</f>
        <v/>
      </c>
      <c r="B291">
        <f>IF(Articles!B291&lt;&gt;"",Articles!B291,"")</f>
        <v/>
      </c>
      <c r="C291">
        <f>IF(Articles!C291&lt;&gt;"",Articles!C291,"")</f>
        <v/>
      </c>
      <c r="D291">
        <f>IF(Articles!E291&lt;&gt;"",Articles!E291,"")</f>
        <v/>
      </c>
      <c r="E291">
        <f>SUMIFS(Registre!J:J,Registre!F:F,A291,Registre!B:B,"BE")+SUMIFS(Registre!J:J,Registre!F:F,A291,Registre!B:B,"BT+")+SUMIFS(Registre!J:J,Registre!F:F,A291,Registre!B:B,"BI+")</f>
        <v/>
      </c>
      <c r="F291">
        <f>SUMIFS(Registre!J:J,Registre!F:F,A291,Registre!B:B,"BS")+SUMIFS(Registre!J:J,Registre!F:F,A291,Registre!B:B,"BT-")+SUMIFS(Registre!J:J,Registre!F:F,A291,Registre!B:B,"BI-")</f>
        <v/>
      </c>
      <c r="G291">
        <f>IF(A291&lt;&gt;"",D291+E291-F291,"")</f>
        <v/>
      </c>
      <c r="H291">
        <f>IF(Articles!J291&lt;&gt;"",Articles!J291,"")</f>
        <v/>
      </c>
      <c r="I291">
        <f>IF(Articles!K291&lt;&gt;"",Articles!K291,"")</f>
        <v/>
      </c>
      <c r="J291">
        <f>IF(AND(A291&lt;&gt;"",G291&lt;&gt;"",I291&lt;&gt;""),IF(G291&lt;=I291,"OUI","NON"),"")</f>
        <v/>
      </c>
    </row>
    <row r="292">
      <c r="A292">
        <f>IF(Articles!A292&lt;&gt;"",Articles!A292,"")</f>
        <v/>
      </c>
      <c r="B292">
        <f>IF(Articles!B292&lt;&gt;"",Articles!B292,"")</f>
        <v/>
      </c>
      <c r="C292">
        <f>IF(Articles!C292&lt;&gt;"",Articles!C292,"")</f>
        <v/>
      </c>
      <c r="D292">
        <f>IF(Articles!E292&lt;&gt;"",Articles!E292,"")</f>
        <v/>
      </c>
      <c r="E292">
        <f>SUMIFS(Registre!J:J,Registre!F:F,A292,Registre!B:B,"BE")+SUMIFS(Registre!J:J,Registre!F:F,A292,Registre!B:B,"BT+")+SUMIFS(Registre!J:J,Registre!F:F,A292,Registre!B:B,"BI+")</f>
        <v/>
      </c>
      <c r="F292">
        <f>SUMIFS(Registre!J:J,Registre!F:F,A292,Registre!B:B,"BS")+SUMIFS(Registre!J:J,Registre!F:F,A292,Registre!B:B,"BT-")+SUMIFS(Registre!J:J,Registre!F:F,A292,Registre!B:B,"BI-")</f>
        <v/>
      </c>
      <c r="G292">
        <f>IF(A292&lt;&gt;"",D292+E292-F292,"")</f>
        <v/>
      </c>
      <c r="H292">
        <f>IF(Articles!J292&lt;&gt;"",Articles!J292,"")</f>
        <v/>
      </c>
      <c r="I292">
        <f>IF(Articles!K292&lt;&gt;"",Articles!K292,"")</f>
        <v/>
      </c>
      <c r="J292">
        <f>IF(AND(A292&lt;&gt;"",G292&lt;&gt;"",I292&lt;&gt;""),IF(G292&lt;=I292,"OUI","NON"),"")</f>
        <v/>
      </c>
    </row>
    <row r="293">
      <c r="A293">
        <f>IF(Articles!A293&lt;&gt;"",Articles!A293,"")</f>
        <v/>
      </c>
      <c r="B293">
        <f>IF(Articles!B293&lt;&gt;"",Articles!B293,"")</f>
        <v/>
      </c>
      <c r="C293">
        <f>IF(Articles!C293&lt;&gt;"",Articles!C293,"")</f>
        <v/>
      </c>
      <c r="D293">
        <f>IF(Articles!E293&lt;&gt;"",Articles!E293,"")</f>
        <v/>
      </c>
      <c r="E293">
        <f>SUMIFS(Registre!J:J,Registre!F:F,A293,Registre!B:B,"BE")+SUMIFS(Registre!J:J,Registre!F:F,A293,Registre!B:B,"BT+")+SUMIFS(Registre!J:J,Registre!F:F,A293,Registre!B:B,"BI+")</f>
        <v/>
      </c>
      <c r="F293">
        <f>SUMIFS(Registre!J:J,Registre!F:F,A293,Registre!B:B,"BS")+SUMIFS(Registre!J:J,Registre!F:F,A293,Registre!B:B,"BT-")+SUMIFS(Registre!J:J,Registre!F:F,A293,Registre!B:B,"BI-")</f>
        <v/>
      </c>
      <c r="G293">
        <f>IF(A293&lt;&gt;"",D293+E293-F293,"")</f>
        <v/>
      </c>
      <c r="H293">
        <f>IF(Articles!J293&lt;&gt;"",Articles!J293,"")</f>
        <v/>
      </c>
      <c r="I293">
        <f>IF(Articles!K293&lt;&gt;"",Articles!K293,"")</f>
        <v/>
      </c>
      <c r="J293">
        <f>IF(AND(A293&lt;&gt;"",G293&lt;&gt;"",I293&lt;&gt;""),IF(G293&lt;=I293,"OUI","NON"),"")</f>
        <v/>
      </c>
    </row>
    <row r="294">
      <c r="A294">
        <f>IF(Articles!A294&lt;&gt;"",Articles!A294,"")</f>
        <v/>
      </c>
      <c r="B294">
        <f>IF(Articles!B294&lt;&gt;"",Articles!B294,"")</f>
        <v/>
      </c>
      <c r="C294">
        <f>IF(Articles!C294&lt;&gt;"",Articles!C294,"")</f>
        <v/>
      </c>
      <c r="D294">
        <f>IF(Articles!E294&lt;&gt;"",Articles!E294,"")</f>
        <v/>
      </c>
      <c r="E294">
        <f>SUMIFS(Registre!J:J,Registre!F:F,A294,Registre!B:B,"BE")+SUMIFS(Registre!J:J,Registre!F:F,A294,Registre!B:B,"BT+")+SUMIFS(Registre!J:J,Registre!F:F,A294,Registre!B:B,"BI+")</f>
        <v/>
      </c>
      <c r="F294">
        <f>SUMIFS(Registre!J:J,Registre!F:F,A294,Registre!B:B,"BS")+SUMIFS(Registre!J:J,Registre!F:F,A294,Registre!B:B,"BT-")+SUMIFS(Registre!J:J,Registre!F:F,A294,Registre!B:B,"BI-")</f>
        <v/>
      </c>
      <c r="G294">
        <f>IF(A294&lt;&gt;"",D294+E294-F294,"")</f>
        <v/>
      </c>
      <c r="H294">
        <f>IF(Articles!J294&lt;&gt;"",Articles!J294,"")</f>
        <v/>
      </c>
      <c r="I294">
        <f>IF(Articles!K294&lt;&gt;"",Articles!K294,"")</f>
        <v/>
      </c>
      <c r="J294">
        <f>IF(AND(A294&lt;&gt;"",G294&lt;&gt;"",I294&lt;&gt;""),IF(G294&lt;=I294,"OUI","NON"),"")</f>
        <v/>
      </c>
    </row>
    <row r="295">
      <c r="A295">
        <f>IF(Articles!A295&lt;&gt;"",Articles!A295,"")</f>
        <v/>
      </c>
      <c r="B295">
        <f>IF(Articles!B295&lt;&gt;"",Articles!B295,"")</f>
        <v/>
      </c>
      <c r="C295">
        <f>IF(Articles!C295&lt;&gt;"",Articles!C295,"")</f>
        <v/>
      </c>
      <c r="D295">
        <f>IF(Articles!E295&lt;&gt;"",Articles!E295,"")</f>
        <v/>
      </c>
      <c r="E295">
        <f>SUMIFS(Registre!J:J,Registre!F:F,A295,Registre!B:B,"BE")+SUMIFS(Registre!J:J,Registre!F:F,A295,Registre!B:B,"BT+")+SUMIFS(Registre!J:J,Registre!F:F,A295,Registre!B:B,"BI+")</f>
        <v/>
      </c>
      <c r="F295">
        <f>SUMIFS(Registre!J:J,Registre!F:F,A295,Registre!B:B,"BS")+SUMIFS(Registre!J:J,Registre!F:F,A295,Registre!B:B,"BT-")+SUMIFS(Registre!J:J,Registre!F:F,A295,Registre!B:B,"BI-")</f>
        <v/>
      </c>
      <c r="G295">
        <f>IF(A295&lt;&gt;"",D295+E295-F295,"")</f>
        <v/>
      </c>
      <c r="H295">
        <f>IF(Articles!J295&lt;&gt;"",Articles!J295,"")</f>
        <v/>
      </c>
      <c r="I295">
        <f>IF(Articles!K295&lt;&gt;"",Articles!K295,"")</f>
        <v/>
      </c>
      <c r="J295">
        <f>IF(AND(A295&lt;&gt;"",G295&lt;&gt;"",I295&lt;&gt;""),IF(G295&lt;=I295,"OUI","NON"),"")</f>
        <v/>
      </c>
    </row>
    <row r="296">
      <c r="A296">
        <f>IF(Articles!A296&lt;&gt;"",Articles!A296,"")</f>
        <v/>
      </c>
      <c r="B296">
        <f>IF(Articles!B296&lt;&gt;"",Articles!B296,"")</f>
        <v/>
      </c>
      <c r="C296">
        <f>IF(Articles!C296&lt;&gt;"",Articles!C296,"")</f>
        <v/>
      </c>
      <c r="D296">
        <f>IF(Articles!E296&lt;&gt;"",Articles!E296,"")</f>
        <v/>
      </c>
      <c r="E296">
        <f>SUMIFS(Registre!J:J,Registre!F:F,A296,Registre!B:B,"BE")+SUMIFS(Registre!J:J,Registre!F:F,A296,Registre!B:B,"BT+")+SUMIFS(Registre!J:J,Registre!F:F,A296,Registre!B:B,"BI+")</f>
        <v/>
      </c>
      <c r="F296">
        <f>SUMIFS(Registre!J:J,Registre!F:F,A296,Registre!B:B,"BS")+SUMIFS(Registre!J:J,Registre!F:F,A296,Registre!B:B,"BT-")+SUMIFS(Registre!J:J,Registre!F:F,A296,Registre!B:B,"BI-")</f>
        <v/>
      </c>
      <c r="G296">
        <f>IF(A296&lt;&gt;"",D296+E296-F296,"")</f>
        <v/>
      </c>
      <c r="H296">
        <f>IF(Articles!J296&lt;&gt;"",Articles!J296,"")</f>
        <v/>
      </c>
      <c r="I296">
        <f>IF(Articles!K296&lt;&gt;"",Articles!K296,"")</f>
        <v/>
      </c>
      <c r="J296">
        <f>IF(AND(A296&lt;&gt;"",G296&lt;&gt;"",I296&lt;&gt;""),IF(G296&lt;=I296,"OUI","NON"),"")</f>
        <v/>
      </c>
    </row>
    <row r="297">
      <c r="A297">
        <f>IF(Articles!A297&lt;&gt;"",Articles!A297,"")</f>
        <v/>
      </c>
      <c r="B297">
        <f>IF(Articles!B297&lt;&gt;"",Articles!B297,"")</f>
        <v/>
      </c>
      <c r="C297">
        <f>IF(Articles!C297&lt;&gt;"",Articles!C297,"")</f>
        <v/>
      </c>
      <c r="D297">
        <f>IF(Articles!E297&lt;&gt;"",Articles!E297,"")</f>
        <v/>
      </c>
      <c r="E297">
        <f>SUMIFS(Registre!J:J,Registre!F:F,A297,Registre!B:B,"BE")+SUMIFS(Registre!J:J,Registre!F:F,A297,Registre!B:B,"BT+")+SUMIFS(Registre!J:J,Registre!F:F,A297,Registre!B:B,"BI+")</f>
        <v/>
      </c>
      <c r="F297">
        <f>SUMIFS(Registre!J:J,Registre!F:F,A297,Registre!B:B,"BS")+SUMIFS(Registre!J:J,Registre!F:F,A297,Registre!B:B,"BT-")+SUMIFS(Registre!J:J,Registre!F:F,A297,Registre!B:B,"BI-")</f>
        <v/>
      </c>
      <c r="G297">
        <f>IF(A297&lt;&gt;"",D297+E297-F297,"")</f>
        <v/>
      </c>
      <c r="H297">
        <f>IF(Articles!J297&lt;&gt;"",Articles!J297,"")</f>
        <v/>
      </c>
      <c r="I297">
        <f>IF(Articles!K297&lt;&gt;"",Articles!K297,"")</f>
        <v/>
      </c>
      <c r="J297">
        <f>IF(AND(A297&lt;&gt;"",G297&lt;&gt;"",I297&lt;&gt;""),IF(G297&lt;=I297,"OUI","NON"),"")</f>
        <v/>
      </c>
    </row>
    <row r="298">
      <c r="A298">
        <f>IF(Articles!A298&lt;&gt;"",Articles!A298,"")</f>
        <v/>
      </c>
      <c r="B298">
        <f>IF(Articles!B298&lt;&gt;"",Articles!B298,"")</f>
        <v/>
      </c>
      <c r="C298">
        <f>IF(Articles!C298&lt;&gt;"",Articles!C298,"")</f>
        <v/>
      </c>
      <c r="D298">
        <f>IF(Articles!E298&lt;&gt;"",Articles!E298,"")</f>
        <v/>
      </c>
      <c r="E298">
        <f>SUMIFS(Registre!J:J,Registre!F:F,A298,Registre!B:B,"BE")+SUMIFS(Registre!J:J,Registre!F:F,A298,Registre!B:B,"BT+")+SUMIFS(Registre!J:J,Registre!F:F,A298,Registre!B:B,"BI+")</f>
        <v/>
      </c>
      <c r="F298">
        <f>SUMIFS(Registre!J:J,Registre!F:F,A298,Registre!B:B,"BS")+SUMIFS(Registre!J:J,Registre!F:F,A298,Registre!B:B,"BT-")+SUMIFS(Registre!J:J,Registre!F:F,A298,Registre!B:B,"BI-")</f>
        <v/>
      </c>
      <c r="G298">
        <f>IF(A298&lt;&gt;"",D298+E298-F298,"")</f>
        <v/>
      </c>
      <c r="H298">
        <f>IF(Articles!J298&lt;&gt;"",Articles!J298,"")</f>
        <v/>
      </c>
      <c r="I298">
        <f>IF(Articles!K298&lt;&gt;"",Articles!K298,"")</f>
        <v/>
      </c>
      <c r="J298">
        <f>IF(AND(A298&lt;&gt;"",G298&lt;&gt;"",I298&lt;&gt;""),IF(G298&lt;=I298,"OUI","NON"),"")</f>
        <v/>
      </c>
    </row>
    <row r="299">
      <c r="A299">
        <f>IF(Articles!A299&lt;&gt;"",Articles!A299,"")</f>
        <v/>
      </c>
      <c r="B299">
        <f>IF(Articles!B299&lt;&gt;"",Articles!B299,"")</f>
        <v/>
      </c>
      <c r="C299">
        <f>IF(Articles!C299&lt;&gt;"",Articles!C299,"")</f>
        <v/>
      </c>
      <c r="D299">
        <f>IF(Articles!E299&lt;&gt;"",Articles!E299,"")</f>
        <v/>
      </c>
      <c r="E299">
        <f>SUMIFS(Registre!J:J,Registre!F:F,A299,Registre!B:B,"BE")+SUMIFS(Registre!J:J,Registre!F:F,A299,Registre!B:B,"BT+")+SUMIFS(Registre!J:J,Registre!F:F,A299,Registre!B:B,"BI+")</f>
        <v/>
      </c>
      <c r="F299">
        <f>SUMIFS(Registre!J:J,Registre!F:F,A299,Registre!B:B,"BS")+SUMIFS(Registre!J:J,Registre!F:F,A299,Registre!B:B,"BT-")+SUMIFS(Registre!J:J,Registre!F:F,A299,Registre!B:B,"BI-")</f>
        <v/>
      </c>
      <c r="G299">
        <f>IF(A299&lt;&gt;"",D299+E299-F299,"")</f>
        <v/>
      </c>
      <c r="H299">
        <f>IF(Articles!J299&lt;&gt;"",Articles!J299,"")</f>
        <v/>
      </c>
      <c r="I299">
        <f>IF(Articles!K299&lt;&gt;"",Articles!K299,"")</f>
        <v/>
      </c>
      <c r="J299">
        <f>IF(AND(A299&lt;&gt;"",G299&lt;&gt;"",I299&lt;&gt;""),IF(G299&lt;=I299,"OUI","NON"),"")</f>
        <v/>
      </c>
    </row>
    <row r="300">
      <c r="A300">
        <f>IF(Articles!A300&lt;&gt;"",Articles!A300,"")</f>
        <v/>
      </c>
      <c r="B300">
        <f>IF(Articles!B300&lt;&gt;"",Articles!B300,"")</f>
        <v/>
      </c>
      <c r="C300">
        <f>IF(Articles!C300&lt;&gt;"",Articles!C300,"")</f>
        <v/>
      </c>
      <c r="D300">
        <f>IF(Articles!E300&lt;&gt;"",Articles!E300,"")</f>
        <v/>
      </c>
      <c r="E300">
        <f>SUMIFS(Registre!J:J,Registre!F:F,A300,Registre!B:B,"BE")+SUMIFS(Registre!J:J,Registre!F:F,A300,Registre!B:B,"BT+")+SUMIFS(Registre!J:J,Registre!F:F,A300,Registre!B:B,"BI+")</f>
        <v/>
      </c>
      <c r="F300">
        <f>SUMIFS(Registre!J:J,Registre!F:F,A300,Registre!B:B,"BS")+SUMIFS(Registre!J:J,Registre!F:F,A300,Registre!B:B,"BT-")+SUMIFS(Registre!J:J,Registre!F:F,A300,Registre!B:B,"BI-")</f>
        <v/>
      </c>
      <c r="G300">
        <f>IF(A300&lt;&gt;"",D300+E300-F300,"")</f>
        <v/>
      </c>
      <c r="H300">
        <f>IF(Articles!J300&lt;&gt;"",Articles!J300,"")</f>
        <v/>
      </c>
      <c r="I300">
        <f>IF(Articles!K300&lt;&gt;"",Articles!K300,"")</f>
        <v/>
      </c>
      <c r="J300">
        <f>IF(AND(A300&lt;&gt;"",G300&lt;&gt;"",I300&lt;&gt;""),IF(G300&lt;=I300,"OUI","NON"),"")</f>
        <v/>
      </c>
    </row>
    <row r="301">
      <c r="A301">
        <f>IF(Articles!A301&lt;&gt;"",Articles!A301,"")</f>
        <v/>
      </c>
      <c r="B301">
        <f>IF(Articles!B301&lt;&gt;"",Articles!B301,"")</f>
        <v/>
      </c>
      <c r="C301">
        <f>IF(Articles!C301&lt;&gt;"",Articles!C301,"")</f>
        <v/>
      </c>
      <c r="D301">
        <f>IF(Articles!E301&lt;&gt;"",Articles!E301,"")</f>
        <v/>
      </c>
      <c r="E301">
        <f>SUMIFS(Registre!J:J,Registre!F:F,A301,Registre!B:B,"BE")+SUMIFS(Registre!J:J,Registre!F:F,A301,Registre!B:B,"BT+")+SUMIFS(Registre!J:J,Registre!F:F,A301,Registre!B:B,"BI+")</f>
        <v/>
      </c>
      <c r="F301">
        <f>SUMIFS(Registre!J:J,Registre!F:F,A301,Registre!B:B,"BS")+SUMIFS(Registre!J:J,Registre!F:F,A301,Registre!B:B,"BT-")+SUMIFS(Registre!J:J,Registre!F:F,A301,Registre!B:B,"BI-")</f>
        <v/>
      </c>
      <c r="G301">
        <f>IF(A301&lt;&gt;"",D301+E301-F301,"")</f>
        <v/>
      </c>
      <c r="H301">
        <f>IF(Articles!J301&lt;&gt;"",Articles!J301,"")</f>
        <v/>
      </c>
      <c r="I301">
        <f>IF(Articles!K301&lt;&gt;"",Articles!K301,"")</f>
        <v/>
      </c>
      <c r="J301">
        <f>IF(AND(A301&lt;&gt;"",G301&lt;&gt;"",I301&lt;&gt;""),IF(G301&lt;=I301,"OUI","NON"),"")</f>
        <v/>
      </c>
    </row>
  </sheetData>
  <conditionalFormatting sqref="A2:J302">
    <cfRule type="expression" priority="1" dxfId="0">
      <formula>$G2&lt;=$I2</formula>
    </cfRule>
  </conditionalFormatting>
  <printOptions gridLines="0"/>
  <pageMargins left="0.35" right="0.35" top="0.5" bottom="0.5" header="0.15" footer="0.15"/>
  <pageSetup orientation="landscape" fitToHeight="0" fitToWidth="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8" topLeftCell="A9" activePane="bottomLeft" state="frozen"/>
      <selection pane="bottomLeft" activeCell="A1" sqref="A1"/>
    </sheetView>
  </sheetViews>
  <sheetFormatPr baseColWidth="8" defaultRowHeight="15"/>
  <cols>
    <col width="16" customWidth="1" min="1" max="1"/>
    <col width="18" customWidth="1" min="2" max="2"/>
    <col width="12" customWidth="1" min="3" max="3"/>
    <col width="14" customWidth="1" min="4" max="4"/>
    <col width="14" customWidth="1" min="5" max="5"/>
    <col width="10" customWidth="1" min="6" max="6"/>
    <col width="10" customWidth="1" min="7" max="7"/>
    <col width="12" customWidth="1" min="8" max="8"/>
    <col width="12" customWidth="1" min="9" max="9"/>
    <col width="12" customWidth="1" min="10" max="10"/>
    <col width="24" customWidth="1" min="11" max="11"/>
  </cols>
  <sheetData>
    <row r="1">
      <c r="A1" s="1" t="inlineStr">
        <is>
          <t>Bon d’entrée de stock — Formulaire imprimable</t>
        </is>
      </c>
    </row>
    <row r="2">
      <c r="A2" s="4" t="n"/>
      <c r="B2" s="4" t="n"/>
      <c r="C2" s="4" t="n"/>
      <c r="D2" s="4" t="n"/>
      <c r="E2" s="4" t="n"/>
      <c r="F2" s="4" t="n"/>
      <c r="G2" s="4" t="n"/>
      <c r="H2" s="4" t="n"/>
      <c r="I2" s="4" t="n"/>
      <c r="J2" s="4" t="n"/>
      <c r="K2" s="4" t="inlineStr">
        <is>
          <t>QR TEXT → LCG|TYPE=BE|DOC={A_COMPLETER}|V=PREMIUM</t>
        </is>
      </c>
    </row>
    <row r="3">
      <c r="A3" s="5" t="inlineStr">
        <is>
          <t>Société</t>
        </is>
      </c>
      <c r="B3" s="5" t="inlineStr">
        <is>
          <t>Magasin</t>
        </is>
      </c>
      <c r="C3" s="5" t="inlineStr">
        <is>
          <t>N° du bon</t>
        </is>
      </c>
      <c r="D3" s="5" t="inlineStr">
        <is>
          <t>Date &amp; heure</t>
        </is>
      </c>
      <c r="E3" s="5" t="inlineStr">
        <is>
          <t>Doc lié (PO/BL)</t>
        </is>
      </c>
      <c r="F3" s="5" t="inlineStr">
        <is>
          <t>Motif</t>
        </is>
      </c>
      <c r="G3" s="5" t="inlineStr">
        <is>
          <t>Statut qualité</t>
        </is>
      </c>
      <c r="H3" s="5" t="inlineStr">
        <is>
          <t>Rédacteur</t>
        </is>
      </c>
      <c r="I3" s="5" t="inlineStr"/>
      <c r="J3" s="5" t="inlineStr"/>
      <c r="K3" s="5" t="inlineStr"/>
    </row>
    <row r="4">
      <c r="A4" s="6" t="n"/>
      <c r="B4" s="6" t="n"/>
      <c r="C4" s="6" t="n"/>
      <c r="D4" s="6" t="n"/>
      <c r="E4" s="6" t="n"/>
      <c r="F4" s="6" t="n"/>
      <c r="G4" s="6" t="n"/>
      <c r="H4" s="6" t="n"/>
      <c r="I4" s="6" t="n"/>
      <c r="J4" s="6" t="n"/>
      <c r="K4" s="6" t="n"/>
    </row>
    <row r="5">
      <c r="A5" s="5" t="inlineStr">
        <is>
          <t>Fournisseur</t>
        </is>
      </c>
      <c r="B5" s="5" t="inlineStr">
        <is>
          <t>BL Fourn.</t>
        </is>
      </c>
      <c r="C5" s="5" t="inlineStr">
        <is>
          <t>Transport/Mat.</t>
        </is>
      </c>
      <c r="D5" s="5" t="inlineStr">
        <is>
          <t>Contact/Tél.</t>
        </is>
      </c>
      <c r="E5" s="5" t="inlineStr">
        <is>
          <t>Origine (site)</t>
        </is>
      </c>
      <c r="F5" s="5" t="inlineStr">
        <is>
          <t>Dest. (mag./empl.)</t>
        </is>
      </c>
      <c r="G5" s="5" t="inlineStr"/>
      <c r="H5" s="5" t="inlineStr"/>
      <c r="I5" s="5" t="inlineStr"/>
      <c r="J5" s="5" t="inlineStr"/>
      <c r="K5" s="5" t="inlineStr"/>
    </row>
    <row r="6">
      <c r="A6" s="6" t="n"/>
      <c r="B6" s="6" t="n"/>
      <c r="C6" s="6" t="n"/>
      <c r="D6" s="6" t="n"/>
      <c r="E6" s="6" t="n"/>
      <c r="F6" s="6" t="n"/>
      <c r="G6" s="6" t="n"/>
      <c r="H6" s="6" t="n"/>
      <c r="I6" s="6" t="n"/>
      <c r="J6" s="6" t="n"/>
      <c r="K6" s="6" t="n"/>
    </row>
    <row r="8">
      <c r="A8" s="7" t="inlineStr">
        <is>
          <t>Code article</t>
        </is>
      </c>
      <c r="B8" s="7" t="inlineStr">
        <is>
          <t>Désignation</t>
        </is>
      </c>
      <c r="C8" s="7" t="inlineStr">
        <is>
          <t>Lot/Série</t>
        </is>
      </c>
      <c r="D8" s="7" t="inlineStr">
        <is>
          <t>DLC/DPF</t>
        </is>
      </c>
      <c r="E8" s="7" t="inlineStr">
        <is>
          <t>Magasin/Empl.</t>
        </is>
      </c>
      <c r="F8" s="7" t="inlineStr">
        <is>
          <t>Qté</t>
        </is>
      </c>
      <c r="G8" s="7" t="inlineStr">
        <is>
          <t>Unité</t>
        </is>
      </c>
      <c r="H8" s="7" t="inlineStr">
        <is>
          <t>Prix PMP</t>
        </is>
      </c>
      <c r="I8" s="7" t="inlineStr">
        <is>
          <t>Valeur</t>
        </is>
      </c>
      <c r="J8" s="7" t="inlineStr">
        <is>
          <t>Observations</t>
        </is>
      </c>
      <c r="K8" s="7" t="inlineStr"/>
    </row>
    <row r="9">
      <c r="A9" s="6" t="n"/>
      <c r="B9" s="6">
        <f>IFERROR(VLOOKUP(A9,Articles!$A:$M,2,FALSE),"")</f>
        <v/>
      </c>
      <c r="C9" s="6" t="n"/>
      <c r="D9" s="6" t="n"/>
      <c r="E9" s="6" t="n"/>
      <c r="F9" s="6" t="n"/>
      <c r="G9" s="6" t="n"/>
      <c r="H9" s="6">
        <f>IFERROR(VLOOKUP(A9,Articles!$A:$M,4,FALSE),"")</f>
        <v/>
      </c>
      <c r="I9" s="6">
        <f>IF(AND(F9&lt;&gt;"",H9&lt;&gt;""),F9*H9,"")</f>
        <v/>
      </c>
      <c r="J9" s="6" t="n"/>
      <c r="K9" s="6" t="n"/>
    </row>
    <row r="10">
      <c r="A10" s="6" t="n"/>
      <c r="B10" s="6">
        <f>IFERROR(VLOOKUP(A10,Articles!$A:$M,2,FALSE),"")</f>
        <v/>
      </c>
      <c r="C10" s="6" t="n"/>
      <c r="D10" s="6" t="n"/>
      <c r="E10" s="6" t="n"/>
      <c r="F10" s="6" t="n"/>
      <c r="G10" s="6" t="n"/>
      <c r="H10" s="6">
        <f>IFERROR(VLOOKUP(A10,Articles!$A:$M,4,FALSE),"")</f>
        <v/>
      </c>
      <c r="I10" s="6">
        <f>IF(AND(F10&lt;&gt;"",H10&lt;&gt;""),F10*H10,"")</f>
        <v/>
      </c>
      <c r="J10" s="6" t="n"/>
      <c r="K10" s="6" t="n"/>
    </row>
    <row r="11">
      <c r="A11" s="6" t="n"/>
      <c r="B11" s="6">
        <f>IFERROR(VLOOKUP(A11,Articles!$A:$M,2,FALSE),"")</f>
        <v/>
      </c>
      <c r="C11" s="6" t="n"/>
      <c r="D11" s="6" t="n"/>
      <c r="E11" s="6" t="n"/>
      <c r="F11" s="6" t="n"/>
      <c r="G11" s="6" t="n"/>
      <c r="H11" s="6">
        <f>IFERROR(VLOOKUP(A11,Articles!$A:$M,4,FALSE),"")</f>
        <v/>
      </c>
      <c r="I11" s="6">
        <f>IF(AND(F11&lt;&gt;"",H11&lt;&gt;""),F11*H11,"")</f>
        <v/>
      </c>
      <c r="J11" s="6" t="n"/>
      <c r="K11" s="6" t="n"/>
    </row>
    <row r="12">
      <c r="A12" s="6" t="n"/>
      <c r="B12" s="6">
        <f>IFERROR(VLOOKUP(A12,Articles!$A:$M,2,FALSE),"")</f>
        <v/>
      </c>
      <c r="C12" s="6" t="n"/>
      <c r="D12" s="6" t="n"/>
      <c r="E12" s="6" t="n"/>
      <c r="F12" s="6" t="n"/>
      <c r="G12" s="6" t="n"/>
      <c r="H12" s="6">
        <f>IFERROR(VLOOKUP(A12,Articles!$A:$M,4,FALSE),"")</f>
        <v/>
      </c>
      <c r="I12" s="6">
        <f>IF(AND(F12&lt;&gt;"",H12&lt;&gt;""),F12*H12,"")</f>
        <v/>
      </c>
      <c r="J12" s="6" t="n"/>
      <c r="K12" s="6" t="n"/>
    </row>
    <row r="13">
      <c r="A13" s="6" t="n"/>
      <c r="B13" s="6">
        <f>IFERROR(VLOOKUP(A13,Articles!$A:$M,2,FALSE),"")</f>
        <v/>
      </c>
      <c r="C13" s="6" t="n"/>
      <c r="D13" s="6" t="n"/>
      <c r="E13" s="6" t="n"/>
      <c r="F13" s="6" t="n"/>
      <c r="G13" s="6" t="n"/>
      <c r="H13" s="6">
        <f>IFERROR(VLOOKUP(A13,Articles!$A:$M,4,FALSE),"")</f>
        <v/>
      </c>
      <c r="I13" s="6">
        <f>IF(AND(F13&lt;&gt;"",H13&lt;&gt;""),F13*H13,"")</f>
        <v/>
      </c>
      <c r="J13" s="6" t="n"/>
      <c r="K13" s="6" t="n"/>
    </row>
    <row r="14">
      <c r="A14" s="6" t="n"/>
      <c r="B14" s="6">
        <f>IFERROR(VLOOKUP(A14,Articles!$A:$M,2,FALSE),"")</f>
        <v/>
      </c>
      <c r="C14" s="6" t="n"/>
      <c r="D14" s="6" t="n"/>
      <c r="E14" s="6" t="n"/>
      <c r="F14" s="6" t="n"/>
      <c r="G14" s="6" t="n"/>
      <c r="H14" s="6">
        <f>IFERROR(VLOOKUP(A14,Articles!$A:$M,4,FALSE),"")</f>
        <v/>
      </c>
      <c r="I14" s="6">
        <f>IF(AND(F14&lt;&gt;"",H14&lt;&gt;""),F14*H14,"")</f>
        <v/>
      </c>
      <c r="J14" s="6" t="n"/>
      <c r="K14" s="6" t="n"/>
    </row>
    <row r="15">
      <c r="A15" s="6" t="n"/>
      <c r="B15" s="6">
        <f>IFERROR(VLOOKUP(A15,Articles!$A:$M,2,FALSE),"")</f>
        <v/>
      </c>
      <c r="C15" s="6" t="n"/>
      <c r="D15" s="6" t="n"/>
      <c r="E15" s="6" t="n"/>
      <c r="F15" s="6" t="n"/>
      <c r="G15" s="6" t="n"/>
      <c r="H15" s="6">
        <f>IFERROR(VLOOKUP(A15,Articles!$A:$M,4,FALSE),"")</f>
        <v/>
      </c>
      <c r="I15" s="6">
        <f>IF(AND(F15&lt;&gt;"",H15&lt;&gt;""),F15*H15,"")</f>
        <v/>
      </c>
      <c r="J15" s="6" t="n"/>
      <c r="K15" s="6" t="n"/>
    </row>
    <row r="16">
      <c r="A16" s="6" t="n"/>
      <c r="B16" s="6">
        <f>IFERROR(VLOOKUP(A16,Articles!$A:$M,2,FALSE),"")</f>
        <v/>
      </c>
      <c r="C16" s="6" t="n"/>
      <c r="D16" s="6" t="n"/>
      <c r="E16" s="6" t="n"/>
      <c r="F16" s="6" t="n"/>
      <c r="G16" s="6" t="n"/>
      <c r="H16" s="6">
        <f>IFERROR(VLOOKUP(A16,Articles!$A:$M,4,FALSE),"")</f>
        <v/>
      </c>
      <c r="I16" s="6">
        <f>IF(AND(F16&lt;&gt;"",H16&lt;&gt;""),F16*H16,"")</f>
        <v/>
      </c>
      <c r="J16" s="6" t="n"/>
      <c r="K16" s="6" t="n"/>
    </row>
    <row r="17">
      <c r="A17" s="6" t="n"/>
      <c r="B17" s="6">
        <f>IFERROR(VLOOKUP(A17,Articles!$A:$M,2,FALSE),"")</f>
        <v/>
      </c>
      <c r="C17" s="6" t="n"/>
      <c r="D17" s="6" t="n"/>
      <c r="E17" s="6" t="n"/>
      <c r="F17" s="6" t="n"/>
      <c r="G17" s="6" t="n"/>
      <c r="H17" s="6">
        <f>IFERROR(VLOOKUP(A17,Articles!$A:$M,4,FALSE),"")</f>
        <v/>
      </c>
      <c r="I17" s="6">
        <f>IF(AND(F17&lt;&gt;"",H17&lt;&gt;""),F17*H17,"")</f>
        <v/>
      </c>
      <c r="J17" s="6" t="n"/>
      <c r="K17" s="6" t="n"/>
    </row>
    <row r="18">
      <c r="A18" s="6" t="n"/>
      <c r="B18" s="6">
        <f>IFERROR(VLOOKUP(A18,Articles!$A:$M,2,FALSE),"")</f>
        <v/>
      </c>
      <c r="C18" s="6" t="n"/>
      <c r="D18" s="6" t="n"/>
      <c r="E18" s="6" t="n"/>
      <c r="F18" s="6" t="n"/>
      <c r="G18" s="6" t="n"/>
      <c r="H18" s="6">
        <f>IFERROR(VLOOKUP(A18,Articles!$A:$M,4,FALSE),"")</f>
        <v/>
      </c>
      <c r="I18" s="6">
        <f>IF(AND(F18&lt;&gt;"",H18&lt;&gt;""),F18*H18,"")</f>
        <v/>
      </c>
      <c r="J18" s="6" t="n"/>
      <c r="K18" s="6" t="n"/>
    </row>
    <row r="19">
      <c r="A19" s="6" t="n"/>
      <c r="B19" s="6">
        <f>IFERROR(VLOOKUP(A19,Articles!$A:$M,2,FALSE),"")</f>
        <v/>
      </c>
      <c r="C19" s="6" t="n"/>
      <c r="D19" s="6" t="n"/>
      <c r="E19" s="6" t="n"/>
      <c r="F19" s="6" t="n"/>
      <c r="G19" s="6" t="n"/>
      <c r="H19" s="6">
        <f>IFERROR(VLOOKUP(A19,Articles!$A:$M,4,FALSE),"")</f>
        <v/>
      </c>
      <c r="I19" s="6">
        <f>IF(AND(F19&lt;&gt;"",H19&lt;&gt;""),F19*H19,"")</f>
        <v/>
      </c>
      <c r="J19" s="6" t="n"/>
      <c r="K19" s="6" t="n"/>
    </row>
    <row r="20">
      <c r="A20" s="6" t="n"/>
      <c r="B20" s="6">
        <f>IFERROR(VLOOKUP(A20,Articles!$A:$M,2,FALSE),"")</f>
        <v/>
      </c>
      <c r="C20" s="6" t="n"/>
      <c r="D20" s="6" t="n"/>
      <c r="E20" s="6" t="n"/>
      <c r="F20" s="6" t="n"/>
      <c r="G20" s="6" t="n"/>
      <c r="H20" s="6">
        <f>IFERROR(VLOOKUP(A20,Articles!$A:$M,4,FALSE),"")</f>
        <v/>
      </c>
      <c r="I20" s="6">
        <f>IF(AND(F20&lt;&gt;"",H20&lt;&gt;""),F20*H20,"")</f>
        <v/>
      </c>
      <c r="J20" s="6" t="n"/>
      <c r="K20" s="6" t="n"/>
    </row>
    <row r="21">
      <c r="A21" s="6" t="n"/>
      <c r="B21" s="6">
        <f>IFERROR(VLOOKUP(A21,Articles!$A:$M,2,FALSE),"")</f>
        <v/>
      </c>
      <c r="C21" s="6" t="n"/>
      <c r="D21" s="6" t="n"/>
      <c r="E21" s="6" t="n"/>
      <c r="F21" s="6" t="n"/>
      <c r="G21" s="6" t="n"/>
      <c r="H21" s="6">
        <f>IFERROR(VLOOKUP(A21,Articles!$A:$M,4,FALSE),"")</f>
        <v/>
      </c>
      <c r="I21" s="6">
        <f>IF(AND(F21&lt;&gt;"",H21&lt;&gt;""),F21*H21,"")</f>
        <v/>
      </c>
      <c r="J21" s="6" t="n"/>
      <c r="K21" s="6" t="n"/>
    </row>
    <row r="22">
      <c r="A22" s="6" t="n"/>
      <c r="B22" s="6">
        <f>IFERROR(VLOOKUP(A22,Articles!$A:$M,2,FALSE),"")</f>
        <v/>
      </c>
      <c r="C22" s="6" t="n"/>
      <c r="D22" s="6" t="n"/>
      <c r="E22" s="6" t="n"/>
      <c r="F22" s="6" t="n"/>
      <c r="G22" s="6" t="n"/>
      <c r="H22" s="6">
        <f>IFERROR(VLOOKUP(A22,Articles!$A:$M,4,FALSE),"")</f>
        <v/>
      </c>
      <c r="I22" s="6">
        <f>IF(AND(F22&lt;&gt;"",H22&lt;&gt;""),F22*H22,"")</f>
        <v/>
      </c>
      <c r="J22" s="6" t="n"/>
      <c r="K22" s="6" t="n"/>
    </row>
    <row r="23">
      <c r="A23" s="6" t="n"/>
      <c r="B23" s="6">
        <f>IFERROR(VLOOKUP(A23,Articles!$A:$M,2,FALSE),"")</f>
        <v/>
      </c>
      <c r="C23" s="6" t="n"/>
      <c r="D23" s="6" t="n"/>
      <c r="E23" s="6" t="n"/>
      <c r="F23" s="6" t="n"/>
      <c r="G23" s="6" t="n"/>
      <c r="H23" s="6">
        <f>IFERROR(VLOOKUP(A23,Articles!$A:$M,4,FALSE),"")</f>
        <v/>
      </c>
      <c r="I23" s="6">
        <f>IF(AND(F23&lt;&gt;"",H23&lt;&gt;""),F23*H23,"")</f>
        <v/>
      </c>
      <c r="J23" s="6" t="n"/>
      <c r="K23" s="6" t="n"/>
    </row>
    <row r="25">
      <c r="H25" s="8" t="inlineStr">
        <is>
          <t>Total valeur :</t>
        </is>
      </c>
      <c r="I25" s="8">
        <f>SUM(I9:I24)</f>
        <v/>
      </c>
    </row>
    <row r="28">
      <c r="A28" s="5" t="inlineStr">
        <is>
          <t>Émetteur</t>
        </is>
      </c>
      <c r="B28" s="9" t="n"/>
      <c r="C28" s="10" t="n"/>
      <c r="D28" s="5" t="inlineStr">
        <is>
          <t>Qualité</t>
        </is>
      </c>
      <c r="E28" s="9" t="n"/>
      <c r="F28" s="10" t="n"/>
      <c r="G28" s="5" t="inlineStr">
        <is>
          <t>Magasin</t>
        </is>
      </c>
      <c r="H28" s="9" t="n"/>
      <c r="I28" s="10" t="n"/>
      <c r="J28" s="5" t="inlineStr">
        <is>
          <t>Fournisseur/Transport</t>
        </is>
      </c>
      <c r="K28" s="10" t="n"/>
    </row>
    <row r="29">
      <c r="A29" s="6" t="n"/>
      <c r="B29" s="6" t="n"/>
      <c r="C29" s="6" t="n"/>
      <c r="D29" s="6" t="n"/>
      <c r="E29" s="6" t="n"/>
      <c r="F29" s="6" t="n"/>
      <c r="G29" s="6" t="n"/>
      <c r="H29" s="6" t="n"/>
      <c r="I29" s="6" t="n"/>
      <c r="J29" s="6" t="n"/>
      <c r="K29" s="6" t="n"/>
    </row>
    <row r="30">
      <c r="A30" s="6" t="n"/>
      <c r="B30" s="6" t="n"/>
      <c r="C30" s="6" t="n"/>
      <c r="D30" s="6" t="n"/>
      <c r="E30" s="6" t="n"/>
      <c r="F30" s="6" t="n"/>
      <c r="G30" s="6" t="n"/>
      <c r="H30" s="6" t="n"/>
      <c r="I30" s="6" t="n"/>
      <c r="J30" s="6" t="n"/>
      <c r="K30" s="6" t="n"/>
    </row>
    <row r="31">
      <c r="A31" s="6" t="n"/>
      <c r="B31" s="6" t="n"/>
      <c r="C31" s="6" t="n"/>
      <c r="D31" s="6" t="n"/>
      <c r="E31" s="6" t="n"/>
      <c r="F31" s="6" t="n"/>
      <c r="G31" s="6" t="n"/>
      <c r="H31" s="6" t="n"/>
      <c r="I31" s="6" t="n"/>
      <c r="J31" s="6" t="n"/>
      <c r="K31" s="6" t="n"/>
    </row>
    <row r="32">
      <c r="A32" s="6" t="n"/>
      <c r="B32" s="6" t="n"/>
      <c r="C32" s="6" t="n"/>
      <c r="D32" s="6" t="n"/>
      <c r="E32" s="6" t="n"/>
      <c r="F32" s="6" t="n"/>
      <c r="G32" s="6" t="n"/>
      <c r="H32" s="6" t="n"/>
      <c r="I32" s="6" t="n"/>
      <c r="J32" s="6" t="n"/>
      <c r="K32" s="6" t="n"/>
    </row>
    <row r="33">
      <c r="A33" s="6" t="n"/>
      <c r="B33" s="6" t="n"/>
      <c r="C33" s="6" t="n"/>
      <c r="D33" s="6" t="n"/>
      <c r="E33" s="6" t="n"/>
      <c r="F33" s="6" t="n"/>
      <c r="G33" s="6" t="n"/>
      <c r="H33" s="6" t="n"/>
      <c r="I33" s="6" t="n"/>
      <c r="J33" s="6" t="n"/>
      <c r="K33" s="6" t="n"/>
    </row>
    <row r="34">
      <c r="A34" s="6" t="n"/>
      <c r="B34" s="6" t="n"/>
      <c r="C34" s="6" t="n"/>
      <c r="D34" s="6" t="n"/>
      <c r="E34" s="6" t="n"/>
      <c r="F34" s="6" t="n"/>
      <c r="G34" s="6" t="n"/>
      <c r="H34" s="6" t="n"/>
      <c r="I34" s="6" t="n"/>
      <c r="J34" s="6" t="n"/>
      <c r="K34" s="6" t="n"/>
    </row>
  </sheetData>
  <mergeCells count="5">
    <mergeCell ref="A1:K1"/>
    <mergeCell ref="A28:C28"/>
    <mergeCell ref="D28:F28"/>
    <mergeCell ref="G28:I28"/>
    <mergeCell ref="J28:K28"/>
  </mergeCells>
  <dataValidations count="2">
    <dataValidation sqref="A9 A10 A11 A12 A13 A14 A15 A16 A17 A18 A19 A20 A21 A22 A23" showErrorMessage="1" showInputMessage="1" allowBlank="1" type="list">
      <formula1>=Articles!$A$2:$A$1000</formula1>
    </dataValidation>
    <dataValidation sqref="G9 G10 G11 G12 G13 G14 G15 G16 G17 G18 G19 G20 G21 G22 G23" showErrorMessage="1" showInputMessage="1" allowBlank="1" type="list">
      <formula1>"PIECE,KG,L,M,PACK,PAL"</formula1>
    </dataValidation>
  </dataValidations>
  <printOptions gridLines="0"/>
  <pageMargins left="0.35" right="0.35" top="0.5" bottom="0.5" header="0.15" footer="0.15"/>
  <pageSetup orientation="portrait" fitToHeight="0" fitToWidth="1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8" topLeftCell="A9" activePane="bottomLeft" state="frozen"/>
      <selection pane="bottomLeft" activeCell="A1" sqref="A1"/>
    </sheetView>
  </sheetViews>
  <sheetFormatPr baseColWidth="8" defaultRowHeight="15"/>
  <cols>
    <col width="16" customWidth="1" min="1" max="1"/>
    <col width="18" customWidth="1" min="2" max="2"/>
    <col width="12" customWidth="1" min="3" max="3"/>
    <col width="14" customWidth="1" min="4" max="4"/>
    <col width="14" customWidth="1" min="5" max="5"/>
    <col width="10" customWidth="1" min="6" max="6"/>
    <col width="10" customWidth="1" min="7" max="7"/>
    <col width="12" customWidth="1" min="8" max="8"/>
    <col width="12" customWidth="1" min="9" max="9"/>
    <col width="12" customWidth="1" min="10" max="10"/>
    <col width="24" customWidth="1" min="11" max="11"/>
  </cols>
  <sheetData>
    <row r="1">
      <c r="A1" s="1" t="inlineStr">
        <is>
          <t>Bon de sortie de stock — Formulaire imprimable</t>
        </is>
      </c>
    </row>
    <row r="2">
      <c r="A2" s="4" t="n"/>
      <c r="B2" s="4" t="n"/>
      <c r="C2" s="4" t="n"/>
      <c r="D2" s="4" t="n"/>
      <c r="E2" s="4" t="n"/>
      <c r="F2" s="4" t="n"/>
      <c r="G2" s="4" t="n"/>
      <c r="H2" s="4" t="n"/>
      <c r="I2" s="4" t="n"/>
      <c r="J2" s="4" t="n"/>
      <c r="K2" s="4" t="inlineStr">
        <is>
          <t>QR TEXT → LCG|TYPE=BS|DOC={A_COMPLETER}|V=PREMIUM</t>
        </is>
      </c>
    </row>
    <row r="3">
      <c r="A3" s="5" t="inlineStr">
        <is>
          <t>Société</t>
        </is>
      </c>
      <c r="B3" s="5" t="inlineStr">
        <is>
          <t>Magasin</t>
        </is>
      </c>
      <c r="C3" s="5" t="inlineStr">
        <is>
          <t>N° du bon</t>
        </is>
      </c>
      <c r="D3" s="5" t="inlineStr">
        <is>
          <t>Date &amp; heure</t>
        </is>
      </c>
      <c r="E3" s="5" t="inlineStr">
        <is>
          <t>Doc lié (Commande/OT)</t>
        </is>
      </c>
      <c r="F3" s="5" t="inlineStr">
        <is>
          <t>Motif</t>
        </is>
      </c>
      <c r="G3" s="5" t="inlineStr">
        <is>
          <t>Statut qualité</t>
        </is>
      </c>
      <c r="H3" s="5" t="inlineStr">
        <is>
          <t>Rédacteur</t>
        </is>
      </c>
      <c r="I3" s="5" t="inlineStr"/>
      <c r="J3" s="5" t="inlineStr"/>
      <c r="K3" s="5" t="inlineStr"/>
    </row>
    <row r="4">
      <c r="A4" s="6" t="n"/>
      <c r="B4" s="6" t="n"/>
      <c r="C4" s="6" t="n"/>
      <c r="D4" s="6" t="n"/>
      <c r="E4" s="6" t="n"/>
      <c r="F4" s="6" t="n"/>
      <c r="G4" s="6" t="n"/>
      <c r="H4" s="6" t="n"/>
      <c r="I4" s="6" t="n"/>
      <c r="J4" s="6" t="n"/>
      <c r="K4" s="6" t="n"/>
    </row>
    <row r="5">
      <c r="A5" s="5" t="inlineStr">
        <is>
          <t>Destinataire/Client</t>
        </is>
      </c>
      <c r="B5" s="5" t="inlineStr">
        <is>
          <t>Réf. commande/BL</t>
        </is>
      </c>
      <c r="C5" s="5" t="inlineStr">
        <is>
          <t>Transport/Mat.</t>
        </is>
      </c>
      <c r="D5" s="5" t="inlineStr">
        <is>
          <t>Contact/Tél.</t>
        </is>
      </c>
      <c r="E5" s="5" t="inlineStr">
        <is>
          <t>Origine (mag./empl.)</t>
        </is>
      </c>
      <c r="F5" s="5" t="inlineStr">
        <is>
          <t>Dest. (client/atelier)</t>
        </is>
      </c>
      <c r="G5" s="5" t="inlineStr"/>
      <c r="H5" s="5" t="inlineStr"/>
      <c r="I5" s="5" t="inlineStr"/>
      <c r="J5" s="5" t="inlineStr"/>
      <c r="K5" s="5" t="inlineStr"/>
    </row>
    <row r="6">
      <c r="A6" s="6" t="n"/>
      <c r="B6" s="6" t="n"/>
      <c r="C6" s="6" t="n"/>
      <c r="D6" s="6" t="n"/>
      <c r="E6" s="6" t="n"/>
      <c r="F6" s="6" t="n"/>
      <c r="G6" s="6" t="n"/>
      <c r="H6" s="6" t="n"/>
      <c r="I6" s="6" t="n"/>
      <c r="J6" s="6" t="n"/>
      <c r="K6" s="6" t="n"/>
    </row>
    <row r="8">
      <c r="A8" s="7" t="inlineStr">
        <is>
          <t>Code article</t>
        </is>
      </c>
      <c r="B8" s="7" t="inlineStr">
        <is>
          <t>Désignation</t>
        </is>
      </c>
      <c r="C8" s="7" t="inlineStr">
        <is>
          <t>Lot/Série</t>
        </is>
      </c>
      <c r="D8" s="7" t="inlineStr">
        <is>
          <t>DLC/DPF</t>
        </is>
      </c>
      <c r="E8" s="7" t="inlineStr">
        <is>
          <t>Magasin/Empl.</t>
        </is>
      </c>
      <c r="F8" s="7" t="inlineStr">
        <is>
          <t>Qté</t>
        </is>
      </c>
      <c r="G8" s="7" t="inlineStr">
        <is>
          <t>Unité</t>
        </is>
      </c>
      <c r="H8" s="7" t="inlineStr">
        <is>
          <t>Prix PMP</t>
        </is>
      </c>
      <c r="I8" s="7" t="inlineStr">
        <is>
          <t>Valeur</t>
        </is>
      </c>
      <c r="J8" s="7" t="inlineStr">
        <is>
          <t>Observations</t>
        </is>
      </c>
      <c r="K8" s="7" t="inlineStr"/>
    </row>
    <row r="9">
      <c r="A9" s="6" t="n"/>
      <c r="B9" s="6">
        <f>IFERROR(VLOOKUP(A9,Articles!$A:$M,2,FALSE),"")</f>
        <v/>
      </c>
      <c r="C9" s="6" t="n"/>
      <c r="D9" s="6" t="n"/>
      <c r="E9" s="6" t="n"/>
      <c r="F9" s="6" t="n"/>
      <c r="G9" s="6" t="n"/>
      <c r="H9" s="6">
        <f>IFERROR(VLOOKUP(A9,Articles!$A:$M,4,FALSE),"")</f>
        <v/>
      </c>
      <c r="I9" s="6">
        <f>IF(AND(F9&lt;&gt;"",H9&lt;&gt;""),F9*H9,"")</f>
        <v/>
      </c>
      <c r="J9" s="6" t="n"/>
      <c r="K9" s="6" t="n"/>
    </row>
    <row r="10">
      <c r="A10" s="6" t="n"/>
      <c r="B10" s="6">
        <f>IFERROR(VLOOKUP(A10,Articles!$A:$M,2,FALSE),"")</f>
        <v/>
      </c>
      <c r="C10" s="6" t="n"/>
      <c r="D10" s="6" t="n"/>
      <c r="E10" s="6" t="n"/>
      <c r="F10" s="6" t="n"/>
      <c r="G10" s="6" t="n"/>
      <c r="H10" s="6">
        <f>IFERROR(VLOOKUP(A10,Articles!$A:$M,4,FALSE),"")</f>
        <v/>
      </c>
      <c r="I10" s="6">
        <f>IF(AND(F10&lt;&gt;"",H10&lt;&gt;""),F10*H10,"")</f>
        <v/>
      </c>
      <c r="J10" s="6" t="n"/>
      <c r="K10" s="6" t="n"/>
    </row>
    <row r="11">
      <c r="A11" s="6" t="n"/>
      <c r="B11" s="6">
        <f>IFERROR(VLOOKUP(A11,Articles!$A:$M,2,FALSE),"")</f>
        <v/>
      </c>
      <c r="C11" s="6" t="n"/>
      <c r="D11" s="6" t="n"/>
      <c r="E11" s="6" t="n"/>
      <c r="F11" s="6" t="n"/>
      <c r="G11" s="6" t="n"/>
      <c r="H11" s="6">
        <f>IFERROR(VLOOKUP(A11,Articles!$A:$M,4,FALSE),"")</f>
        <v/>
      </c>
      <c r="I11" s="6">
        <f>IF(AND(F11&lt;&gt;"",H11&lt;&gt;""),F11*H11,"")</f>
        <v/>
      </c>
      <c r="J11" s="6" t="n"/>
      <c r="K11" s="6" t="n"/>
    </row>
    <row r="12">
      <c r="A12" s="6" t="n"/>
      <c r="B12" s="6">
        <f>IFERROR(VLOOKUP(A12,Articles!$A:$M,2,FALSE),"")</f>
        <v/>
      </c>
      <c r="C12" s="6" t="n"/>
      <c r="D12" s="6" t="n"/>
      <c r="E12" s="6" t="n"/>
      <c r="F12" s="6" t="n"/>
      <c r="G12" s="6" t="n"/>
      <c r="H12" s="6">
        <f>IFERROR(VLOOKUP(A12,Articles!$A:$M,4,FALSE),"")</f>
        <v/>
      </c>
      <c r="I12" s="6">
        <f>IF(AND(F12&lt;&gt;"",H12&lt;&gt;""),F12*H12,"")</f>
        <v/>
      </c>
      <c r="J12" s="6" t="n"/>
      <c r="K12" s="6" t="n"/>
    </row>
    <row r="13">
      <c r="A13" s="6" t="n"/>
      <c r="B13" s="6">
        <f>IFERROR(VLOOKUP(A13,Articles!$A:$M,2,FALSE),"")</f>
        <v/>
      </c>
      <c r="C13" s="6" t="n"/>
      <c r="D13" s="6" t="n"/>
      <c r="E13" s="6" t="n"/>
      <c r="F13" s="6" t="n"/>
      <c r="G13" s="6" t="n"/>
      <c r="H13" s="6">
        <f>IFERROR(VLOOKUP(A13,Articles!$A:$M,4,FALSE),"")</f>
        <v/>
      </c>
      <c r="I13" s="6">
        <f>IF(AND(F13&lt;&gt;"",H13&lt;&gt;""),F13*H13,"")</f>
        <v/>
      </c>
      <c r="J13" s="6" t="n"/>
      <c r="K13" s="6" t="n"/>
    </row>
    <row r="14">
      <c r="A14" s="6" t="n"/>
      <c r="B14" s="6">
        <f>IFERROR(VLOOKUP(A14,Articles!$A:$M,2,FALSE),"")</f>
        <v/>
      </c>
      <c r="C14" s="6" t="n"/>
      <c r="D14" s="6" t="n"/>
      <c r="E14" s="6" t="n"/>
      <c r="F14" s="6" t="n"/>
      <c r="G14" s="6" t="n"/>
      <c r="H14" s="6">
        <f>IFERROR(VLOOKUP(A14,Articles!$A:$M,4,FALSE),"")</f>
        <v/>
      </c>
      <c r="I14" s="6">
        <f>IF(AND(F14&lt;&gt;"",H14&lt;&gt;""),F14*H14,"")</f>
        <v/>
      </c>
      <c r="J14" s="6" t="n"/>
      <c r="K14" s="6" t="n"/>
    </row>
    <row r="15">
      <c r="A15" s="6" t="n"/>
      <c r="B15" s="6">
        <f>IFERROR(VLOOKUP(A15,Articles!$A:$M,2,FALSE),"")</f>
        <v/>
      </c>
      <c r="C15" s="6" t="n"/>
      <c r="D15" s="6" t="n"/>
      <c r="E15" s="6" t="n"/>
      <c r="F15" s="6" t="n"/>
      <c r="G15" s="6" t="n"/>
      <c r="H15" s="6">
        <f>IFERROR(VLOOKUP(A15,Articles!$A:$M,4,FALSE),"")</f>
        <v/>
      </c>
      <c r="I15" s="6">
        <f>IF(AND(F15&lt;&gt;"",H15&lt;&gt;""),F15*H15,"")</f>
        <v/>
      </c>
      <c r="J15" s="6" t="n"/>
      <c r="K15" s="6" t="n"/>
    </row>
    <row r="16">
      <c r="A16" s="6" t="n"/>
      <c r="B16" s="6">
        <f>IFERROR(VLOOKUP(A16,Articles!$A:$M,2,FALSE),"")</f>
        <v/>
      </c>
      <c r="C16" s="6" t="n"/>
      <c r="D16" s="6" t="n"/>
      <c r="E16" s="6" t="n"/>
      <c r="F16" s="6" t="n"/>
      <c r="G16" s="6" t="n"/>
      <c r="H16" s="6">
        <f>IFERROR(VLOOKUP(A16,Articles!$A:$M,4,FALSE),"")</f>
        <v/>
      </c>
      <c r="I16" s="6">
        <f>IF(AND(F16&lt;&gt;"",H16&lt;&gt;""),F16*H16,"")</f>
        <v/>
      </c>
      <c r="J16" s="6" t="n"/>
      <c r="K16" s="6" t="n"/>
    </row>
    <row r="17">
      <c r="A17" s="6" t="n"/>
      <c r="B17" s="6">
        <f>IFERROR(VLOOKUP(A17,Articles!$A:$M,2,FALSE),"")</f>
        <v/>
      </c>
      <c r="C17" s="6" t="n"/>
      <c r="D17" s="6" t="n"/>
      <c r="E17" s="6" t="n"/>
      <c r="F17" s="6" t="n"/>
      <c r="G17" s="6" t="n"/>
      <c r="H17" s="6">
        <f>IFERROR(VLOOKUP(A17,Articles!$A:$M,4,FALSE),"")</f>
        <v/>
      </c>
      <c r="I17" s="6">
        <f>IF(AND(F17&lt;&gt;"",H17&lt;&gt;""),F17*H17,"")</f>
        <v/>
      </c>
      <c r="J17" s="6" t="n"/>
      <c r="K17" s="6" t="n"/>
    </row>
    <row r="18">
      <c r="A18" s="6" t="n"/>
      <c r="B18" s="6">
        <f>IFERROR(VLOOKUP(A18,Articles!$A:$M,2,FALSE),"")</f>
        <v/>
      </c>
      <c r="C18" s="6" t="n"/>
      <c r="D18" s="6" t="n"/>
      <c r="E18" s="6" t="n"/>
      <c r="F18" s="6" t="n"/>
      <c r="G18" s="6" t="n"/>
      <c r="H18" s="6">
        <f>IFERROR(VLOOKUP(A18,Articles!$A:$M,4,FALSE),"")</f>
        <v/>
      </c>
      <c r="I18" s="6">
        <f>IF(AND(F18&lt;&gt;"",H18&lt;&gt;""),F18*H18,"")</f>
        <v/>
      </c>
      <c r="J18" s="6" t="n"/>
      <c r="K18" s="6" t="n"/>
    </row>
    <row r="19">
      <c r="A19" s="6" t="n"/>
      <c r="B19" s="6">
        <f>IFERROR(VLOOKUP(A19,Articles!$A:$M,2,FALSE),"")</f>
        <v/>
      </c>
      <c r="C19" s="6" t="n"/>
      <c r="D19" s="6" t="n"/>
      <c r="E19" s="6" t="n"/>
      <c r="F19" s="6" t="n"/>
      <c r="G19" s="6" t="n"/>
      <c r="H19" s="6">
        <f>IFERROR(VLOOKUP(A19,Articles!$A:$M,4,FALSE),"")</f>
        <v/>
      </c>
      <c r="I19" s="6">
        <f>IF(AND(F19&lt;&gt;"",H19&lt;&gt;""),F19*H19,"")</f>
        <v/>
      </c>
      <c r="J19" s="6" t="n"/>
      <c r="K19" s="6" t="n"/>
    </row>
    <row r="20">
      <c r="A20" s="6" t="n"/>
      <c r="B20" s="6">
        <f>IFERROR(VLOOKUP(A20,Articles!$A:$M,2,FALSE),"")</f>
        <v/>
      </c>
      <c r="C20" s="6" t="n"/>
      <c r="D20" s="6" t="n"/>
      <c r="E20" s="6" t="n"/>
      <c r="F20" s="6" t="n"/>
      <c r="G20" s="6" t="n"/>
      <c r="H20" s="6">
        <f>IFERROR(VLOOKUP(A20,Articles!$A:$M,4,FALSE),"")</f>
        <v/>
      </c>
      <c r="I20" s="6">
        <f>IF(AND(F20&lt;&gt;"",H20&lt;&gt;""),F20*H20,"")</f>
        <v/>
      </c>
      <c r="J20" s="6" t="n"/>
      <c r="K20" s="6" t="n"/>
    </row>
    <row r="21">
      <c r="A21" s="6" t="n"/>
      <c r="B21" s="6">
        <f>IFERROR(VLOOKUP(A21,Articles!$A:$M,2,FALSE),"")</f>
        <v/>
      </c>
      <c r="C21" s="6" t="n"/>
      <c r="D21" s="6" t="n"/>
      <c r="E21" s="6" t="n"/>
      <c r="F21" s="6" t="n"/>
      <c r="G21" s="6" t="n"/>
      <c r="H21" s="6">
        <f>IFERROR(VLOOKUP(A21,Articles!$A:$M,4,FALSE),"")</f>
        <v/>
      </c>
      <c r="I21" s="6">
        <f>IF(AND(F21&lt;&gt;"",H21&lt;&gt;""),F21*H21,"")</f>
        <v/>
      </c>
      <c r="J21" s="6" t="n"/>
      <c r="K21" s="6" t="n"/>
    </row>
    <row r="22">
      <c r="A22" s="6" t="n"/>
      <c r="B22" s="6">
        <f>IFERROR(VLOOKUP(A22,Articles!$A:$M,2,FALSE),"")</f>
        <v/>
      </c>
      <c r="C22" s="6" t="n"/>
      <c r="D22" s="6" t="n"/>
      <c r="E22" s="6" t="n"/>
      <c r="F22" s="6" t="n"/>
      <c r="G22" s="6" t="n"/>
      <c r="H22" s="6">
        <f>IFERROR(VLOOKUP(A22,Articles!$A:$M,4,FALSE),"")</f>
        <v/>
      </c>
      <c r="I22" s="6">
        <f>IF(AND(F22&lt;&gt;"",H22&lt;&gt;""),F22*H22,"")</f>
        <v/>
      </c>
      <c r="J22" s="6" t="n"/>
      <c r="K22" s="6" t="n"/>
    </row>
    <row r="23">
      <c r="A23" s="6" t="n"/>
      <c r="B23" s="6">
        <f>IFERROR(VLOOKUP(A23,Articles!$A:$M,2,FALSE),"")</f>
        <v/>
      </c>
      <c r="C23" s="6" t="n"/>
      <c r="D23" s="6" t="n"/>
      <c r="E23" s="6" t="n"/>
      <c r="F23" s="6" t="n"/>
      <c r="G23" s="6" t="n"/>
      <c r="H23" s="6">
        <f>IFERROR(VLOOKUP(A23,Articles!$A:$M,4,FALSE),"")</f>
        <v/>
      </c>
      <c r="I23" s="6">
        <f>IF(AND(F23&lt;&gt;"",H23&lt;&gt;""),F23*H23,"")</f>
        <v/>
      </c>
      <c r="J23" s="6" t="n"/>
      <c r="K23" s="6" t="n"/>
    </row>
    <row r="25">
      <c r="H25" s="8" t="inlineStr">
        <is>
          <t>Total valeur :</t>
        </is>
      </c>
      <c r="I25" s="8">
        <f>SUM(I9:I24)</f>
        <v/>
      </c>
    </row>
    <row r="28">
      <c r="A28" s="5" t="inlineStr">
        <is>
          <t>Émetteur</t>
        </is>
      </c>
      <c r="B28" s="9" t="n"/>
      <c r="C28" s="10" t="n"/>
      <c r="D28" s="5" t="inlineStr">
        <is>
          <t>Qualité</t>
        </is>
      </c>
      <c r="E28" s="9" t="n"/>
      <c r="F28" s="10" t="n"/>
      <c r="G28" s="5" t="inlineStr">
        <is>
          <t>Magasin</t>
        </is>
      </c>
      <c r="H28" s="9" t="n"/>
      <c r="I28" s="10" t="n"/>
      <c r="J28" s="5" t="inlineStr">
        <is>
          <t>Client/Transport</t>
        </is>
      </c>
      <c r="K28" s="10" t="n"/>
    </row>
    <row r="29">
      <c r="A29" s="6" t="n"/>
      <c r="B29" s="6" t="n"/>
      <c r="C29" s="6" t="n"/>
      <c r="D29" s="6" t="n"/>
      <c r="E29" s="6" t="n"/>
      <c r="F29" s="6" t="n"/>
      <c r="G29" s="6" t="n"/>
      <c r="H29" s="6" t="n"/>
      <c r="I29" s="6" t="n"/>
      <c r="J29" s="6" t="n"/>
      <c r="K29" s="6" t="n"/>
    </row>
    <row r="30">
      <c r="A30" s="6" t="n"/>
      <c r="B30" s="6" t="n"/>
      <c r="C30" s="6" t="n"/>
      <c r="D30" s="6" t="n"/>
      <c r="E30" s="6" t="n"/>
      <c r="F30" s="6" t="n"/>
      <c r="G30" s="6" t="n"/>
      <c r="H30" s="6" t="n"/>
      <c r="I30" s="6" t="n"/>
      <c r="J30" s="6" t="n"/>
      <c r="K30" s="6" t="n"/>
    </row>
    <row r="31">
      <c r="A31" s="6" t="n"/>
      <c r="B31" s="6" t="n"/>
      <c r="C31" s="6" t="n"/>
      <c r="D31" s="6" t="n"/>
      <c r="E31" s="6" t="n"/>
      <c r="F31" s="6" t="n"/>
      <c r="G31" s="6" t="n"/>
      <c r="H31" s="6" t="n"/>
      <c r="I31" s="6" t="n"/>
      <c r="J31" s="6" t="n"/>
      <c r="K31" s="6" t="n"/>
    </row>
    <row r="32">
      <c r="A32" s="6" t="n"/>
      <c r="B32" s="6" t="n"/>
      <c r="C32" s="6" t="n"/>
      <c r="D32" s="6" t="n"/>
      <c r="E32" s="6" t="n"/>
      <c r="F32" s="6" t="n"/>
      <c r="G32" s="6" t="n"/>
      <c r="H32" s="6" t="n"/>
      <c r="I32" s="6" t="n"/>
      <c r="J32" s="6" t="n"/>
      <c r="K32" s="6" t="n"/>
    </row>
    <row r="33">
      <c r="A33" s="6" t="n"/>
      <c r="B33" s="6" t="n"/>
      <c r="C33" s="6" t="n"/>
      <c r="D33" s="6" t="n"/>
      <c r="E33" s="6" t="n"/>
      <c r="F33" s="6" t="n"/>
      <c r="G33" s="6" t="n"/>
      <c r="H33" s="6" t="n"/>
      <c r="I33" s="6" t="n"/>
      <c r="J33" s="6" t="n"/>
      <c r="K33" s="6" t="n"/>
    </row>
    <row r="34">
      <c r="A34" s="6" t="n"/>
      <c r="B34" s="6" t="n"/>
      <c r="C34" s="6" t="n"/>
      <c r="D34" s="6" t="n"/>
      <c r="E34" s="6" t="n"/>
      <c r="F34" s="6" t="n"/>
      <c r="G34" s="6" t="n"/>
      <c r="H34" s="6" t="n"/>
      <c r="I34" s="6" t="n"/>
      <c r="J34" s="6" t="n"/>
      <c r="K34" s="6" t="n"/>
    </row>
  </sheetData>
  <mergeCells count="5">
    <mergeCell ref="A1:K1"/>
    <mergeCell ref="A28:C28"/>
    <mergeCell ref="D28:F28"/>
    <mergeCell ref="G28:I28"/>
    <mergeCell ref="J28:K28"/>
  </mergeCells>
  <dataValidations count="2">
    <dataValidation sqref="A9 A10 A11 A12 A13 A14 A15 A16 A17 A18 A19 A20 A21 A22 A23" showErrorMessage="1" showInputMessage="1" allowBlank="1" type="list">
      <formula1>=Articles!$A$2:$A$1000</formula1>
    </dataValidation>
    <dataValidation sqref="G9 G10 G11 G12 G13 G14 G15 G16 G17 G18 G19 G20 G21 G22 G23" showErrorMessage="1" showInputMessage="1" allowBlank="1" type="list">
      <formula1>"PIECE,KG,L,M,PACK,PAL"</formula1>
    </dataValidation>
  </dataValidations>
  <printOptions gridLines="0"/>
  <pageMargins left="0.35" right="0.35" top="0.5" bottom="0.5" header="0.15" footer="0.15"/>
  <pageSetup orientation="portrait" fitToHeight="0" fitToWidth="1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A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Bon de stock — PREMIUM (impression + calculs)</t>
        </is>
      </c>
    </row>
    <row r="3">
      <c r="A3" t="inlineStr">
        <is>
          <t>• Renseignez vos articles dans 'Articles' (PMP, stock initial, conso, LT).</t>
        </is>
      </c>
    </row>
    <row r="4">
      <c r="A4" t="inlineStr">
        <is>
          <t>• Utilisez 'BE_Impression' ou 'BS_Impression' pour imprimer les bons (A4).</t>
        </is>
      </c>
    </row>
    <row r="5">
      <c r="A5" t="inlineStr">
        <is>
          <t>• Collez les lignes validées dans 'Registre' pour mise à jour des stocks.</t>
        </is>
      </c>
    </row>
    <row r="6">
      <c r="A6" t="inlineStr">
        <is>
          <t>• Consultez 'Stock_Courant' (alertes rouges si stock &lt;= ROP).</t>
        </is>
      </c>
    </row>
    <row r="8">
      <c r="A8" t="inlineStr">
        <is>
          <t>QR TEXT en K2 des formulaires (remplacez {A_COMPLETER} dans le texte ou insérez une image QR si besoin).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2025-10-09T11:04:54Z</dcterms:created>
  <dcterms:modified xmlns:dcterms="http://purl.org/dc/terms/" xmlns:xsi="http://www.w3.org/2001/XMLSchema-instance" xsi:type="dcterms:W3CDTF">2025-10-09T11:04:54Z</dcterms:modified>
</cp:coreProperties>
</file>