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omments/comment1.xml" ContentType="application/vnd.openxmlformats-officedocument.spreadsheetml.comments+xml"/>
  <Override PartName="/xl/worksheets/sheet3.xml" ContentType="application/vnd.openxmlformats-officedocument.spreadsheetml.worksheet+xml"/>
  <Override PartName="/xl/comments/comment2.xml" ContentType="application/vnd.openxmlformats-officedocument.spreadsheetml.comments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 de bord" sheetId="1" state="visible" r:id="rId1"/>
    <sheet xmlns:r="http://schemas.openxmlformats.org/officeDocument/2006/relationships" name="Base KPI" sheetId="2" state="visible" r:id="rId2"/>
    <sheet xmlns:r="http://schemas.openxmlformats.org/officeDocument/2006/relationships" name="Variables" sheetId="3" state="visible" r:id="rId3"/>
    <sheet xmlns:r="http://schemas.openxmlformats.org/officeDocument/2006/relationships" name="Guide" sheetId="4" state="visible" r:id="rId4"/>
    <sheet xmlns:r="http://schemas.openxmlformats.org/officeDocument/2006/relationships" name="Liste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yyyy-mm-dd h:mm:ss"/>
    <numFmt numFmtId="166" formatCode="dd/mm/yyyy"/>
    <numFmt numFmtId="167" formatCode="#,##0 €;[Red](#,##0 €)"/>
  </numFmts>
  <fonts count="1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color rgb="000000FF"/>
    </font>
    <font>
      <i val="1"/>
      <color rgb="00555555"/>
    </font>
    <font>
      <b val="1"/>
      <color rgb="00FFFFFF"/>
      <sz val="18"/>
    </font>
    <font>
      <b val="1"/>
      <color rgb="000000FF"/>
    </font>
    <font>
      <b val="1"/>
    </font>
    <font>
      <b val="1"/>
      <color rgb="00FFFFFF"/>
      <sz val="12"/>
    </font>
    <font>
      <b val="1"/>
      <color rgb="001F2937"/>
      <sz val="24"/>
    </font>
    <font>
      <i val="1"/>
      <color rgb="00555555"/>
      <sz val="9"/>
    </font>
    <font>
      <b val="1"/>
      <color rgb="001F2937"/>
      <sz val="12"/>
    </font>
    <font>
      <color rgb="00666666"/>
      <sz val="9"/>
    </font>
    <font>
      <b val="1"/>
      <sz val="12"/>
    </font>
    <font>
      <b val="1"/>
      <color rgb="001F2937"/>
    </font>
  </fonts>
  <fills count="10">
    <fill>
      <patternFill/>
    </fill>
    <fill>
      <patternFill patternType="gray125"/>
    </fill>
    <fill>
      <patternFill patternType="solid">
        <fgColor rgb="0043205F"/>
      </patternFill>
    </fill>
    <fill>
      <patternFill patternType="solid">
        <fgColor rgb="000F6F6F"/>
      </patternFill>
    </fill>
    <fill>
      <patternFill patternType="solid">
        <fgColor rgb="00F3F4F6"/>
      </patternFill>
    </fill>
    <fill>
      <patternFill patternType="solid">
        <fgColor rgb="00EAF2FF"/>
      </patternFill>
    </fill>
    <fill>
      <patternFill patternType="solid">
        <fgColor rgb="005B2C83"/>
      </patternFill>
    </fill>
    <fill>
      <patternFill patternType="solid">
        <fgColor rgb="00EEE7F7"/>
      </patternFill>
    </fill>
    <fill>
      <patternFill patternType="solid">
        <fgColor rgb="00138A8A"/>
      </patternFill>
    </fill>
    <fill>
      <patternFill patternType="solid">
        <fgColor rgb="00E4F6F6"/>
      </patternFill>
    </fill>
  </fills>
  <borders count="11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  <border>
      <left/>
      <right/>
      <top style="thin">
        <color rgb="00D1D5DB"/>
      </top>
      <bottom/>
      <diagonal/>
    </border>
    <border>
      <left style="thin">
        <color rgb="00D1D5DB"/>
      </left>
      <right/>
      <top/>
      <bottom/>
      <diagonal/>
    </border>
    <border>
      <left/>
      <right style="thin">
        <color rgb="00D1D5DB"/>
      </right>
      <top style="thin">
        <color rgb="00D1D5DB"/>
      </top>
      <bottom/>
      <diagonal/>
    </border>
    <border>
      <left/>
      <right style="thin">
        <color rgb="00D1D5DB"/>
      </right>
      <top/>
      <bottom/>
      <diagonal/>
    </border>
    <border>
      <left style="thin">
        <color rgb="00D1D5DB"/>
      </left>
      <right/>
      <top/>
      <bottom style="thin">
        <color rgb="00D1D5DB"/>
      </bottom>
      <diagonal/>
    </border>
    <border>
      <left/>
      <right/>
      <top/>
      <bottom style="thin">
        <color rgb="00D1D5DB"/>
      </bottom>
      <diagonal/>
    </border>
    <border>
      <left/>
      <right style="thin">
        <color rgb="00D1D5DB"/>
      </right>
      <top/>
      <bottom style="thin">
        <color rgb="00D1D5DB"/>
      </bottom>
      <diagonal/>
    </border>
    <border>
      <left/>
      <right/>
      <top style="thin">
        <color rgb="00D1D5DB"/>
      </top>
      <bottom style="thin">
        <color rgb="00D1D5DB"/>
      </bottom>
      <diagonal/>
    </border>
    <border>
      <left/>
      <right style="thin">
        <color rgb="00D1D5DB"/>
      </right>
      <top style="thin">
        <color rgb="00D1D5DB"/>
      </top>
      <bottom style="thin">
        <color rgb="00D1D5DB"/>
      </bottom>
      <diagonal/>
    </border>
  </borders>
  <cellStyleXfs count="1">
    <xf numFmtId="0" fontId="0" fillId="0" borderId="0"/>
  </cellStyleXfs>
  <cellXfs count="47">
    <xf numFmtId="0" fontId="0" fillId="0" borderId="0" pivotButton="0" quotePrefix="0" xfId="0"/>
    <xf numFmtId="0" fontId="5" fillId="2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7" fillId="0" borderId="0" applyAlignment="1" pivotButton="0" quotePrefix="0" xfId="0">
      <alignment vertical="center"/>
    </xf>
    <xf numFmtId="0" fontId="2" fillId="3" borderId="0" applyAlignment="1" pivotButton="0" quotePrefix="0" xfId="0">
      <alignment vertical="center"/>
    </xf>
    <xf numFmtId="0" fontId="0" fillId="0" borderId="0" applyAlignment="1" pivotButton="0" quotePrefix="0" xfId="0">
      <alignment vertical="center"/>
    </xf>
    <xf numFmtId="0" fontId="6" fillId="5" borderId="1" applyAlignment="1" pivotButton="0" quotePrefix="0" xfId="0">
      <alignment vertical="center"/>
    </xf>
    <xf numFmtId="0" fontId="8" fillId="6" borderId="0" applyAlignment="1" pivotButton="0" quotePrefix="0" xfId="0">
      <alignment horizontal="center"/>
    </xf>
    <xf numFmtId="0" fontId="8" fillId="8" borderId="0" applyAlignment="1" pivotButton="0" quotePrefix="0" xfId="0">
      <alignment horizontal="center"/>
    </xf>
    <xf numFmtId="3" fontId="9" fillId="7" borderId="1" applyAlignment="1" pivotButton="0" quotePrefix="0" xfId="0">
      <alignment horizontal="center" vertical="center"/>
    </xf>
    <xf numFmtId="0" fontId="0" fillId="0" borderId="2" pivotButton="0" quotePrefix="0" xfId="0"/>
    <xf numFmtId="0" fontId="0" fillId="0" borderId="4" pivotButton="0" quotePrefix="0" xfId="0"/>
    <xf numFmtId="164" fontId="9" fillId="9" borderId="1" applyAlignment="1" pivotButton="0" quotePrefix="0" xfId="0">
      <alignment horizontal="center" vertical="center"/>
    </xf>
    <xf numFmtId="3" fontId="9" fillId="9" borderId="1" applyAlignment="1" pivotButton="0" quotePrefix="0" xfId="0">
      <alignment horizontal="center" vertical="center"/>
    </xf>
    <xf numFmtId="167" fontId="9" fillId="7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10" fillId="7" borderId="1" applyAlignment="1" pivotButton="0" quotePrefix="0" xfId="0">
      <alignment horizontal="center"/>
    </xf>
    <xf numFmtId="0" fontId="0" fillId="0" borderId="9" pivotButton="0" quotePrefix="0" xfId="0"/>
    <xf numFmtId="0" fontId="0" fillId="0" borderId="10" pivotButton="0" quotePrefix="0" xfId="0"/>
    <xf numFmtId="0" fontId="10" fillId="9" borderId="1" applyAlignment="1" pivotButton="0" quotePrefix="0" xfId="0">
      <alignment horizontal="center"/>
    </xf>
    <xf numFmtId="3" fontId="11" fillId="7" borderId="1" applyAlignment="1" pivotButton="0" quotePrefix="0" xfId="0">
      <alignment horizontal="center"/>
    </xf>
    <xf numFmtId="164" fontId="11" fillId="9" borderId="1" applyAlignment="1" pivotButton="0" quotePrefix="0" xfId="0">
      <alignment horizontal="center"/>
    </xf>
    <xf numFmtId="3" fontId="11" fillId="9" borderId="1" applyAlignment="1" pivotButton="0" quotePrefix="0" xfId="0">
      <alignment horizontal="center"/>
    </xf>
    <xf numFmtId="167" fontId="11" fillId="7" borderId="1" applyAlignment="1" pivotButton="0" quotePrefix="0" xfId="0">
      <alignment horizontal="center"/>
    </xf>
    <xf numFmtId="0" fontId="12" fillId="7" borderId="1" applyAlignment="1" pivotButton="0" quotePrefix="0" xfId="0">
      <alignment horizontal="center"/>
    </xf>
    <xf numFmtId="0" fontId="12" fillId="9" borderId="1" applyAlignment="1" pivotButton="0" quotePrefix="0" xfId="0">
      <alignment horizontal="center"/>
    </xf>
    <xf numFmtId="0" fontId="2" fillId="2" borderId="0" applyAlignment="1" pivotButton="0" quotePrefix="0" xfId="0">
      <alignment vertical="center"/>
    </xf>
    <xf numFmtId="0" fontId="7" fillId="4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3" fontId="0" fillId="0" borderId="1" applyAlignment="1" pivotButton="0" quotePrefix="0" xfId="0">
      <alignment vertical="center"/>
    </xf>
    <xf numFmtId="164" fontId="0" fillId="0" borderId="1" applyAlignment="1" pivotButton="0" quotePrefix="0" xfId="0">
      <alignment vertical="center"/>
    </xf>
    <xf numFmtId="167" fontId="0" fillId="0" borderId="1" applyAlignment="1" pivotButton="0" quotePrefix="0" xfId="0">
      <alignment vertical="center"/>
    </xf>
    <xf numFmtId="0" fontId="13" fillId="0" borderId="0" applyAlignment="1" pivotButton="0" quotePrefix="0" xfId="0">
      <alignment vertical="center"/>
    </xf>
    <xf numFmtId="0" fontId="1" fillId="3" borderId="0" applyAlignment="1" pivotButton="0" quotePrefix="0" xfId="0">
      <alignment vertical="center"/>
    </xf>
    <xf numFmtId="0" fontId="2" fillId="2" borderId="1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166" fontId="0" fillId="0" borderId="1" applyAlignment="1" pivotButton="0" quotePrefix="0" xfId="0">
      <alignment vertical="center"/>
    </xf>
    <xf numFmtId="0" fontId="1" fillId="2" borderId="0" applyAlignment="1" pivotButton="0" quotePrefix="0" xfId="0">
      <alignment vertical="center"/>
    </xf>
    <xf numFmtId="0" fontId="0" fillId="4" borderId="1" applyAlignment="1" pivotButton="0" quotePrefix="0" xfId="0">
      <alignment vertical="center"/>
    </xf>
    <xf numFmtId="0" fontId="3" fillId="5" borderId="1" applyAlignment="1" pivotButton="0" quotePrefix="0" xfId="0">
      <alignment vertical="center"/>
    </xf>
    <xf numFmtId="164" fontId="3" fillId="5" borderId="1" applyAlignment="1" pivotButton="0" quotePrefix="0" xfId="0">
      <alignment vertical="center"/>
    </xf>
    <xf numFmtId="0" fontId="14" fillId="0" borderId="0" applyAlignment="1" pivotButton="0" quotePrefix="0" xfId="0">
      <alignment vertical="center"/>
    </xf>
    <xf numFmtId="0" fontId="0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Économies générées par mois</a:t>
            </a:r>
          </a:p>
        </rich>
      </tx>
    </title>
    <plotArea>
      <lineChart>
        <grouping val="standard"/>
        <ser>
          <idx val="0"/>
          <order val="0"/>
          <tx>
            <strRef>
              <f>'Tableau de bord'!AL12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'Tableau de bord'!$AH$13:$AH$18</f>
            </numRef>
          </cat>
          <val>
            <numRef>
              <f>'Tableau de bord'!$AL$13:$AL$18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Volume automatisé par mois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'Tableau de bord'!AI12</f>
            </strRef>
          </tx>
          <spPr>
            <a:ln xmlns:a="http://schemas.openxmlformats.org/drawingml/2006/main">
              <a:prstDash val="solid"/>
            </a:ln>
          </spPr>
          <cat>
            <numRef>
              <f>'Tableau de bord'!$AH$13:$AH$18</f>
            </numRef>
          </cat>
          <val>
            <numRef>
              <f>'Tableau de bord'!$AI$13:$AI$18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Volume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E4" authorId="0" shapeId="0">
      <text>
        <t>KPI_1 à KPI_5 sont génériques. Le nom visible est piloté par la feuille Variables.</t>
      </text>
    </comment>
  </commentList>
</comments>
</file>

<file path=xl/comments/comment2.xml><?xml version="1.0" encoding="utf-8"?>
<comments xmlns="http://schemas.openxmlformats.org/spreadsheetml/2006/main">
  <authors>
    <author>OpenAI</author>
  </authors>
  <commentList>
    <comment ref="B4" authorId="0" shapeId="0">
      <text>
        <t>Changez ce libellé pour renommer un KPI sans toucher aux formules du tableau.</t>
      </text>
    </comment>
    <comment ref="D4" authorId="0" shapeId="0">
      <text>
        <t>Choisissez Somme ou Moyenne selon la logique du KPI.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</col>
      <colOff>0</colOff>
      <row>26</row>
      <rowOff>0</rowOff>
    </from>
    <ext cx="396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26</row>
      <rowOff>0</rowOff>
    </from>
    <ext cx="396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3.xml.rels><Relationships xmlns="http://schemas.openxmlformats.org/package/2006/relationships"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O26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" customWidth="1" min="1" max="1"/>
    <col width="18" customWidth="1" min="2" max="2"/>
    <col width="12" customWidth="1" min="3" max="3"/>
    <col width="3" customWidth="1" min="4" max="4"/>
    <col width="16" customWidth="1" min="5" max="5"/>
    <col width="12" customWidth="1" min="6" max="6"/>
    <col width="3" customWidth="1" min="7" max="7"/>
    <col width="18" customWidth="1" min="8" max="8"/>
    <col width="12" customWidth="1" min="9" max="9"/>
    <col width="3" customWidth="1" min="10" max="10"/>
    <col width="18" customWidth="1" min="11" max="11"/>
    <col width="12" customWidth="1" min="12" max="12"/>
    <col width="3" customWidth="1" min="13" max="13"/>
    <col width="18" customWidth="1" min="14" max="14"/>
    <col width="12" customWidth="1" min="15" max="15"/>
    <col width="3" customWidth="1" min="16" max="16"/>
    <col width="18" customWidth="1" min="17" max="17"/>
    <col width="12" customWidth="1" min="18" max="18"/>
    <col hidden="1" width="13" customWidth="1" min="34" max="34"/>
    <col hidden="1" width="13" customWidth="1" min="35" max="35"/>
    <col hidden="1" width="13" customWidth="1" min="36" max="36"/>
    <col hidden="1" width="13" customWidth="1" min="37" max="37"/>
    <col hidden="1" width="13" customWidth="1" min="38" max="38"/>
    <col hidden="1" width="13" customWidth="1" min="39" max="39"/>
    <col hidden="1" width="13" customWidth="1" min="40" max="40"/>
    <col hidden="1" width="13" customWidth="1" min="41" max="41"/>
  </cols>
  <sheetData>
    <row r="1">
      <c r="B1" s="1" t="inlineStr">
        <is>
          <t>Tableau de bord KPI automatisé</t>
        </is>
      </c>
    </row>
    <row r="2"/>
    <row r="3">
      <c r="B3" s="2" t="inlineStr">
        <is>
          <t>Version française • modifiable • réutilisable • variables pilotées par la feuille Variables</t>
        </is>
      </c>
    </row>
    <row r="4">
      <c r="AH4" s="3" t="inlineStr">
        <is>
          <t>KPI</t>
        </is>
      </c>
      <c r="AI4" s="3" t="inlineStr">
        <is>
          <t>Nom</t>
        </is>
      </c>
      <c r="AJ4" s="3" t="inlineStr">
        <is>
          <t>Agrégation</t>
        </is>
      </c>
      <c r="AK4" s="3" t="inlineStr">
        <is>
          <t>Objectif</t>
        </is>
      </c>
      <c r="AL4" s="3" t="inlineStr">
        <is>
          <t>Valeur</t>
        </is>
      </c>
      <c r="AM4" s="3" t="inlineStr">
        <is>
          <t>Écart</t>
        </is>
      </c>
      <c r="AN4" s="3" t="inlineStr">
        <is>
          <t>Unité</t>
        </is>
      </c>
      <c r="AO4" s="3" t="inlineStr">
        <is>
          <t>Format</t>
        </is>
      </c>
    </row>
    <row r="5">
      <c r="B5" s="4" t="inlineStr">
        <is>
          <t>Filtres</t>
        </is>
      </c>
      <c r="AH5" s="5" t="inlineStr">
        <is>
          <t>KPI_1</t>
        </is>
      </c>
      <c r="AI5" s="5">
        <f>INDEX(Variables!$B$4:$B$8,MATCH(AH5,Variables!$A$4:$A$8,0))</f>
        <v/>
      </c>
      <c r="AJ5" s="5">
        <f>INDEX(Variables!$D$4:$D$8,MATCH(AH5,Variables!$A$4:$A$8,0))</f>
        <v/>
      </c>
      <c r="AK5" s="5">
        <f>INDEX(Variables!$E$4:$E$8,MATCH(AH5,Variables!$A$4:$A$8,0))</f>
        <v/>
      </c>
      <c r="AL5" s="5">
        <f>IF(AJ5="Somme",IF(AND($B$7="Tous",$E$7="Tous"),SUM('Base KPI'!$E$5:$E$2000),IF($B$7="Tous",SUMIFS('Base KPI'!$E$5:$E$2000,'Base KPI'!$C$5:$C$2000,$E$7),IF($E$7="Tous",SUMIFS('Base KPI'!$E$5:$E$2000,'Base KPI'!$B$5:$B$2000,$B$7),SUMIFS('Base KPI'!$E$5:$E$2000,'Base KPI'!$B$5:$B$2000,$B$7,'Base KPI'!$C$5:$C$2000,$E$7)))),IF(AND($B$7="Tous",$E$7="Tous"),AVERAGE('Base KPI'!$E$5:$E$2000),IF($B$7="Tous",IF(COUNTIF('Base KPI'!$C$5:$C$2000,$E$7)=0,0,SUMIFS('Base KPI'!$E$5:$E$2000,'Base KPI'!$C$5:$C$2000,$E$7)/COUNTIF('Base KPI'!$C$5:$C$2000,$E$7)),IF($E$7="Tous",IF(COUNTIF('Base KPI'!$B$5:$B$2000,$B$7)=0,0,SUMIFS('Base KPI'!$E$5:$E$2000,'Base KPI'!$B$5:$B$2000,$B$7)/COUNTIF('Base KPI'!$B$5:$B$2000,$B$7)),IF(COUNTIFS('Base KPI'!$B$5:$B$2000,$B$7,'Base KPI'!$C$5:$C$2000,$E$7)=0,0,SUMIFS('Base KPI'!$E$5:$E$2000,'Base KPI'!$B$5:$B$2000,$B$7,'Base KPI'!$C$5:$C$2000,$E$7)/COUNTIFS('Base KPI'!$B$5:$B$2000,$B$7,'Base KPI'!$C$5:$C$2000,$E$7)))))</f>
        <v/>
      </c>
      <c r="AM5" s="5">
        <f>AL5-AK5</f>
        <v/>
      </c>
      <c r="AN5" s="5">
        <f>INDEX(Variables!$C$4:$C$8,MATCH(AH5,Variables!$A$4:$A$8,0))</f>
        <v/>
      </c>
      <c r="AO5" s="5">
        <f>INDEX(Variables!$F$4:$F$8,MATCH(AH5,Variables!$A$4:$A$8,0))</f>
        <v/>
      </c>
    </row>
    <row r="6">
      <c r="B6" s="5" t="inlineStr">
        <is>
          <t>Mois</t>
        </is>
      </c>
      <c r="E6" s="5" t="inlineStr">
        <is>
          <t>Processus</t>
        </is>
      </c>
      <c r="AH6" s="5" t="inlineStr">
        <is>
          <t>KPI_2</t>
        </is>
      </c>
      <c r="AI6" s="5">
        <f>INDEX(Variables!$B$4:$B$8,MATCH(AH6,Variables!$A$4:$A$8,0))</f>
        <v/>
      </c>
      <c r="AJ6" s="5">
        <f>INDEX(Variables!$D$4:$D$8,MATCH(AH6,Variables!$A$4:$A$8,0))</f>
        <v/>
      </c>
      <c r="AK6" s="5">
        <f>INDEX(Variables!$E$4:$E$8,MATCH(AH6,Variables!$A$4:$A$8,0))</f>
        <v/>
      </c>
      <c r="AL6" s="5">
        <f>IF(AJ6="Somme",IF(AND($B$7="Tous",$E$7="Tous"),SUM('Base KPI'!$F$5:$F$2000),IF($B$7="Tous",SUMIFS('Base KPI'!$F$5:$F$2000,'Base KPI'!$C$5:$C$2000,$E$7),IF($E$7="Tous",SUMIFS('Base KPI'!$F$5:$F$2000,'Base KPI'!$B$5:$B$2000,$B$7),SUMIFS('Base KPI'!$F$5:$F$2000,'Base KPI'!$B$5:$B$2000,$B$7,'Base KPI'!$C$5:$C$2000,$E$7)))),IF(AND($B$7="Tous",$E$7="Tous"),AVERAGE('Base KPI'!$F$5:$F$2000),IF($B$7="Tous",IF(COUNTIF('Base KPI'!$C$5:$C$2000,$E$7)=0,0,SUMIFS('Base KPI'!$F$5:$F$2000,'Base KPI'!$C$5:$C$2000,$E$7)/COUNTIF('Base KPI'!$C$5:$C$2000,$E$7)),IF($E$7="Tous",IF(COUNTIF('Base KPI'!$B$5:$B$2000,$B$7)=0,0,SUMIFS('Base KPI'!$F$5:$F$2000,'Base KPI'!$B$5:$B$2000,$B$7)/COUNTIF('Base KPI'!$B$5:$B$2000,$B$7)),IF(COUNTIFS('Base KPI'!$B$5:$B$2000,$B$7,'Base KPI'!$C$5:$C$2000,$E$7)=0,0,SUMIFS('Base KPI'!$F$5:$F$2000,'Base KPI'!$B$5:$B$2000,$B$7,'Base KPI'!$C$5:$C$2000,$E$7)/COUNTIFS('Base KPI'!$B$5:$B$2000,$B$7,'Base KPI'!$C$5:$C$2000,$E$7)))))</f>
        <v/>
      </c>
      <c r="AM6" s="5">
        <f>AL6-AK6</f>
        <v/>
      </c>
      <c r="AN6" s="5">
        <f>INDEX(Variables!$C$4:$C$8,MATCH(AH6,Variables!$A$4:$A$8,0))</f>
        <v/>
      </c>
      <c r="AO6" s="5">
        <f>INDEX(Variables!$F$4:$F$8,MATCH(AH6,Variables!$A$4:$A$8,0))</f>
        <v/>
      </c>
    </row>
    <row r="7">
      <c r="B7" s="6" t="inlineStr">
        <is>
          <t>Tous</t>
        </is>
      </c>
      <c r="E7" s="6" t="inlineStr">
        <is>
          <t>Tous</t>
        </is>
      </c>
      <c r="AH7" s="5" t="inlineStr">
        <is>
          <t>KPI_3</t>
        </is>
      </c>
      <c r="AI7" s="5">
        <f>INDEX(Variables!$B$4:$B$8,MATCH(AH7,Variables!$A$4:$A$8,0))</f>
        <v/>
      </c>
      <c r="AJ7" s="5">
        <f>INDEX(Variables!$D$4:$D$8,MATCH(AH7,Variables!$A$4:$A$8,0))</f>
        <v/>
      </c>
      <c r="AK7" s="5">
        <f>INDEX(Variables!$E$4:$E$8,MATCH(AH7,Variables!$A$4:$A$8,0))</f>
        <v/>
      </c>
      <c r="AL7" s="5">
        <f>IF(AJ7="Somme",IF(AND($B$7="Tous",$E$7="Tous"),SUM('Base KPI'!$G$5:$G$2000),IF($B$7="Tous",SUMIFS('Base KPI'!$G$5:$G$2000,'Base KPI'!$C$5:$C$2000,$E$7),IF($E$7="Tous",SUMIFS('Base KPI'!$G$5:$G$2000,'Base KPI'!$B$5:$B$2000,$B$7),SUMIFS('Base KPI'!$G$5:$G$2000,'Base KPI'!$B$5:$B$2000,$B$7,'Base KPI'!$C$5:$C$2000,$E$7)))),IF(AND($B$7="Tous",$E$7="Tous"),AVERAGE('Base KPI'!$G$5:$G$2000),IF($B$7="Tous",IF(COUNTIF('Base KPI'!$C$5:$C$2000,$E$7)=0,0,SUMIFS('Base KPI'!$G$5:$G$2000,'Base KPI'!$C$5:$C$2000,$E$7)/COUNTIF('Base KPI'!$C$5:$C$2000,$E$7)),IF($E$7="Tous",IF(COUNTIF('Base KPI'!$B$5:$B$2000,$B$7)=0,0,SUMIFS('Base KPI'!$G$5:$G$2000,'Base KPI'!$B$5:$B$2000,$B$7)/COUNTIF('Base KPI'!$B$5:$B$2000,$B$7)),IF(COUNTIFS('Base KPI'!$B$5:$B$2000,$B$7,'Base KPI'!$C$5:$C$2000,$E$7)=0,0,SUMIFS('Base KPI'!$G$5:$G$2000,'Base KPI'!$B$5:$B$2000,$B$7,'Base KPI'!$C$5:$C$2000,$E$7)/COUNTIFS('Base KPI'!$B$5:$B$2000,$B$7,'Base KPI'!$C$5:$C$2000,$E$7)))))</f>
        <v/>
      </c>
      <c r="AM7" s="5">
        <f>AL7-AK7</f>
        <v/>
      </c>
      <c r="AN7" s="5">
        <f>INDEX(Variables!$C$4:$C$8,MATCH(AH7,Variables!$A$4:$A$8,0))</f>
        <v/>
      </c>
      <c r="AO7" s="5">
        <f>INDEX(Variables!$F$4:$F$8,MATCH(AH7,Variables!$A$4:$A$8,0))</f>
        <v/>
      </c>
    </row>
    <row r="8">
      <c r="B8" s="7">
        <f>AI5</f>
        <v/>
      </c>
      <c r="G8" s="8">
        <f>AI6</f>
        <v/>
      </c>
      <c r="L8" s="8">
        <f>AI7</f>
        <v/>
      </c>
      <c r="Q8" s="7">
        <f>AI8</f>
        <v/>
      </c>
      <c r="V8" s="8">
        <f>AI9</f>
        <v/>
      </c>
      <c r="AH8" s="5" t="inlineStr">
        <is>
          <t>KPI_4</t>
        </is>
      </c>
      <c r="AI8" s="5">
        <f>INDEX(Variables!$B$4:$B$8,MATCH(AH8,Variables!$A$4:$A$8,0))</f>
        <v/>
      </c>
      <c r="AJ8" s="5">
        <f>INDEX(Variables!$D$4:$D$8,MATCH(AH8,Variables!$A$4:$A$8,0))</f>
        <v/>
      </c>
      <c r="AK8" s="5">
        <f>INDEX(Variables!$E$4:$E$8,MATCH(AH8,Variables!$A$4:$A$8,0))</f>
        <v/>
      </c>
      <c r="AL8" s="5">
        <f>IF(AJ8="Somme",IF(AND($B$7="Tous",$E$7="Tous"),SUM('Base KPI'!$H$5:$H$2000),IF($B$7="Tous",SUMIFS('Base KPI'!$H$5:$H$2000,'Base KPI'!$C$5:$C$2000,$E$7),IF($E$7="Tous",SUMIFS('Base KPI'!$H$5:$H$2000,'Base KPI'!$B$5:$B$2000,$B$7),SUMIFS('Base KPI'!$H$5:$H$2000,'Base KPI'!$B$5:$B$2000,$B$7,'Base KPI'!$C$5:$C$2000,$E$7)))),IF(AND($B$7="Tous",$E$7="Tous"),AVERAGE('Base KPI'!$H$5:$H$2000),IF($B$7="Tous",IF(COUNTIF('Base KPI'!$C$5:$C$2000,$E$7)=0,0,SUMIFS('Base KPI'!$H$5:$H$2000,'Base KPI'!$C$5:$C$2000,$E$7)/COUNTIF('Base KPI'!$C$5:$C$2000,$E$7)),IF($E$7="Tous",IF(COUNTIF('Base KPI'!$B$5:$B$2000,$B$7)=0,0,SUMIFS('Base KPI'!$H$5:$H$2000,'Base KPI'!$B$5:$B$2000,$B$7)/COUNTIF('Base KPI'!$B$5:$B$2000,$B$7)),IF(COUNTIFS('Base KPI'!$B$5:$B$2000,$B$7,'Base KPI'!$C$5:$C$2000,$E$7)=0,0,SUMIFS('Base KPI'!$H$5:$H$2000,'Base KPI'!$B$5:$B$2000,$B$7,'Base KPI'!$C$5:$C$2000,$E$7)/COUNTIFS('Base KPI'!$B$5:$B$2000,$B$7,'Base KPI'!$C$5:$C$2000,$E$7)))))</f>
        <v/>
      </c>
      <c r="AM8" s="5">
        <f>AL8-AK8</f>
        <v/>
      </c>
      <c r="AN8" s="5">
        <f>INDEX(Variables!$C$4:$C$8,MATCH(AH8,Variables!$A$4:$A$8,0))</f>
        <v/>
      </c>
      <c r="AO8" s="5">
        <f>INDEX(Variables!$F$4:$F$8,MATCH(AH8,Variables!$A$4:$A$8,0))</f>
        <v/>
      </c>
    </row>
    <row r="9">
      <c r="B9" s="9">
        <f>AL5</f>
        <v/>
      </c>
      <c r="C9" s="10" t="n"/>
      <c r="D9" s="10" t="n"/>
      <c r="E9" s="11" t="n"/>
      <c r="G9" s="12">
        <f>AL6</f>
        <v/>
      </c>
      <c r="H9" s="10" t="n"/>
      <c r="I9" s="10" t="n"/>
      <c r="J9" s="11" t="n"/>
      <c r="L9" s="13">
        <f>AL7</f>
        <v/>
      </c>
      <c r="M9" s="10" t="n"/>
      <c r="N9" s="10" t="n"/>
      <c r="O9" s="11" t="n"/>
      <c r="Q9" s="14">
        <f>AL8</f>
        <v/>
      </c>
      <c r="R9" s="10" t="n"/>
      <c r="S9" s="10" t="n"/>
      <c r="T9" s="11" t="n"/>
      <c r="V9" s="12">
        <f>AL9</f>
        <v/>
      </c>
      <c r="W9" s="10" t="n"/>
      <c r="X9" s="10" t="n"/>
      <c r="Y9" s="11" t="n"/>
      <c r="AH9" s="5" t="inlineStr">
        <is>
          <t>KPI_5</t>
        </is>
      </c>
      <c r="AI9" s="5">
        <f>INDEX(Variables!$B$4:$B$8,MATCH(AH9,Variables!$A$4:$A$8,0))</f>
        <v/>
      </c>
      <c r="AJ9" s="5">
        <f>INDEX(Variables!$D$4:$D$8,MATCH(AH9,Variables!$A$4:$A$8,0))</f>
        <v/>
      </c>
      <c r="AK9" s="5">
        <f>INDEX(Variables!$E$4:$E$8,MATCH(AH9,Variables!$A$4:$A$8,0))</f>
        <v/>
      </c>
      <c r="AL9" s="5">
        <f>IF(AJ9="Somme",IF(AND($B$7="Tous",$E$7="Tous"),SUM('Base KPI'!$I$5:$I$2000),IF($B$7="Tous",SUMIFS('Base KPI'!$I$5:$I$2000,'Base KPI'!$C$5:$C$2000,$E$7),IF($E$7="Tous",SUMIFS('Base KPI'!$I$5:$I$2000,'Base KPI'!$B$5:$B$2000,$B$7),SUMIFS('Base KPI'!$I$5:$I$2000,'Base KPI'!$B$5:$B$2000,$B$7,'Base KPI'!$C$5:$C$2000,$E$7)))),IF(AND($B$7="Tous",$E$7="Tous"),AVERAGE('Base KPI'!$I$5:$I$2000),IF($B$7="Tous",IF(COUNTIF('Base KPI'!$C$5:$C$2000,$E$7)=0,0,SUMIFS('Base KPI'!$I$5:$I$2000,'Base KPI'!$C$5:$C$2000,$E$7)/COUNTIF('Base KPI'!$C$5:$C$2000,$E$7)),IF($E$7="Tous",IF(COUNTIF('Base KPI'!$B$5:$B$2000,$B$7)=0,0,SUMIFS('Base KPI'!$I$5:$I$2000,'Base KPI'!$B$5:$B$2000,$B$7)/COUNTIF('Base KPI'!$B$5:$B$2000,$B$7)),IF(COUNTIFS('Base KPI'!$B$5:$B$2000,$B$7,'Base KPI'!$C$5:$C$2000,$E$7)=0,0,SUMIFS('Base KPI'!$I$5:$I$2000,'Base KPI'!$B$5:$B$2000,$B$7,'Base KPI'!$C$5:$C$2000,$E$7)/COUNTIFS('Base KPI'!$B$5:$B$2000,$B$7,'Base KPI'!$C$5:$C$2000,$E$7)))))</f>
        <v/>
      </c>
      <c r="AM9" s="5">
        <f>AL9-AK9</f>
        <v/>
      </c>
      <c r="AN9" s="5">
        <f>INDEX(Variables!$C$4:$C$8,MATCH(AH9,Variables!$A$4:$A$8,0))</f>
        <v/>
      </c>
      <c r="AO9" s="5">
        <f>INDEX(Variables!$F$4:$F$8,MATCH(AH9,Variables!$A$4:$A$8,0))</f>
        <v/>
      </c>
    </row>
    <row r="10">
      <c r="B10" s="15" t="n"/>
      <c r="E10" s="16" t="n"/>
      <c r="G10" s="15" t="n"/>
      <c r="J10" s="16" t="n"/>
      <c r="L10" s="15" t="n"/>
      <c r="O10" s="16" t="n"/>
      <c r="Q10" s="15" t="n"/>
      <c r="T10" s="16" t="n"/>
      <c r="V10" s="15" t="n"/>
      <c r="Y10" s="16" t="n"/>
    </row>
    <row r="11">
      <c r="B11" s="17" t="n"/>
      <c r="C11" s="18" t="n"/>
      <c r="D11" s="18" t="n"/>
      <c r="E11" s="19" t="n"/>
      <c r="G11" s="17" t="n"/>
      <c r="H11" s="18" t="n"/>
      <c r="I11" s="18" t="n"/>
      <c r="J11" s="19" t="n"/>
      <c r="L11" s="17" t="n"/>
      <c r="M11" s="18" t="n"/>
      <c r="N11" s="18" t="n"/>
      <c r="O11" s="19" t="n"/>
      <c r="Q11" s="17" t="n"/>
      <c r="R11" s="18" t="n"/>
      <c r="S11" s="18" t="n"/>
      <c r="T11" s="19" t="n"/>
      <c r="V11" s="17" t="n"/>
      <c r="W11" s="18" t="n"/>
      <c r="X11" s="18" t="n"/>
      <c r="Y11" s="19" t="n"/>
    </row>
    <row r="12">
      <c r="B12" s="20" t="inlineStr">
        <is>
          <t>Objectif</t>
        </is>
      </c>
      <c r="C12" s="21" t="n"/>
      <c r="D12" s="21" t="n"/>
      <c r="E12" s="22" t="n"/>
      <c r="G12" s="23" t="inlineStr">
        <is>
          <t>Objectif</t>
        </is>
      </c>
      <c r="H12" s="21" t="n"/>
      <c r="I12" s="21" t="n"/>
      <c r="J12" s="22" t="n"/>
      <c r="L12" s="23" t="inlineStr">
        <is>
          <t>Objectif</t>
        </is>
      </c>
      <c r="M12" s="21" t="n"/>
      <c r="N12" s="21" t="n"/>
      <c r="O12" s="22" t="n"/>
      <c r="Q12" s="20" t="inlineStr">
        <is>
          <t>Objectif</t>
        </is>
      </c>
      <c r="R12" s="21" t="n"/>
      <c r="S12" s="21" t="n"/>
      <c r="T12" s="22" t="n"/>
      <c r="V12" s="23" t="inlineStr">
        <is>
          <t>Objectif</t>
        </is>
      </c>
      <c r="W12" s="21" t="n"/>
      <c r="X12" s="21" t="n"/>
      <c r="Y12" s="22" t="n"/>
      <c r="AH12" s="5" t="inlineStr">
        <is>
          <t>Mois</t>
        </is>
      </c>
      <c r="AI12" s="5" t="inlineStr">
        <is>
          <t>KPI_1</t>
        </is>
      </c>
      <c r="AJ12" s="5" t="inlineStr">
        <is>
          <t>KPI_2</t>
        </is>
      </c>
      <c r="AK12" s="5" t="inlineStr">
        <is>
          <t>KPI_3</t>
        </is>
      </c>
      <c r="AL12" s="5" t="inlineStr">
        <is>
          <t>KPI_4</t>
        </is>
      </c>
      <c r="AM12" s="5" t="inlineStr">
        <is>
          <t>KPI_5</t>
        </is>
      </c>
    </row>
    <row r="13">
      <c r="B13" s="24">
        <f>AK5</f>
        <v/>
      </c>
      <c r="C13" s="21" t="n"/>
      <c r="D13" s="21" t="n"/>
      <c r="E13" s="22" t="n"/>
      <c r="G13" s="25">
        <f>AK6</f>
        <v/>
      </c>
      <c r="H13" s="21" t="n"/>
      <c r="I13" s="21" t="n"/>
      <c r="J13" s="22" t="n"/>
      <c r="L13" s="26">
        <f>AK7</f>
        <v/>
      </c>
      <c r="M13" s="21" t="n"/>
      <c r="N13" s="21" t="n"/>
      <c r="O13" s="22" t="n"/>
      <c r="Q13" s="27">
        <f>AK8</f>
        <v/>
      </c>
      <c r="R13" s="21" t="n"/>
      <c r="S13" s="21" t="n"/>
      <c r="T13" s="22" t="n"/>
      <c r="V13" s="25">
        <f>AK9</f>
        <v/>
      </c>
      <c r="W13" s="21" t="n"/>
      <c r="X13" s="21" t="n"/>
      <c r="Y13" s="22" t="n"/>
      <c r="AH13" s="5" t="inlineStr">
        <is>
          <t>janv. 2026</t>
        </is>
      </c>
      <c r="AI13" s="5">
        <f>IF($AJ$5="Somme",SUMIFS('Base KPI'!$E$5:$E$2000,'Base KPI'!$B$5:$B$2000,$AH13),IF(COUNTIF('Base KPI'!$B$5:$B$2000,$AH13)=0,0,SUMIFS('Base KPI'!$E$5:$E$2000,'Base KPI'!$B$5:$B$2000,$AH13)/COUNTIF('Base KPI'!$B$5:$B$2000,$AH13)))</f>
        <v/>
      </c>
      <c r="AJ13" s="5">
        <f>IF($AJ$6="Somme",SUMIFS('Base KPI'!$F$5:$F$2000,'Base KPI'!$B$5:$B$2000,$AH13),IF(COUNTIF('Base KPI'!$B$5:$B$2000,$AH13)=0,0,SUMIFS('Base KPI'!$F$5:$F$2000,'Base KPI'!$B$5:$B$2000,$AH13)/COUNTIF('Base KPI'!$B$5:$B$2000,$AH13)))</f>
        <v/>
      </c>
      <c r="AK13" s="5">
        <f>IF($AJ$7="Somme",SUMIFS('Base KPI'!$G$5:$G$2000,'Base KPI'!$B$5:$B$2000,$AH13),IF(COUNTIF('Base KPI'!$B$5:$B$2000,$AH13)=0,0,SUMIFS('Base KPI'!$G$5:$G$2000,'Base KPI'!$B$5:$B$2000,$AH13)/COUNTIF('Base KPI'!$B$5:$B$2000,$AH13)))</f>
        <v/>
      </c>
      <c r="AL13" s="5">
        <f>IF($AJ$8="Somme",SUMIFS('Base KPI'!$H$5:$H$2000,'Base KPI'!$B$5:$B$2000,$AH13),IF(COUNTIF('Base KPI'!$B$5:$B$2000,$AH13)=0,0,SUMIFS('Base KPI'!$H$5:$H$2000,'Base KPI'!$B$5:$B$2000,$AH13)/COUNTIF('Base KPI'!$B$5:$B$2000,$AH13)))</f>
        <v/>
      </c>
      <c r="AM13" s="5">
        <f>IF($AJ$9="Somme",SUMIFS('Base KPI'!$I$5:$I$2000,'Base KPI'!$B$5:$B$2000,$AH13),IF(COUNTIF('Base KPI'!$B$5:$B$2000,$AH13)=0,0,SUMIFS('Base KPI'!$I$5:$I$2000,'Base KPI'!$B$5:$B$2000,$AH13)/COUNTIF('Base KPI'!$B$5:$B$2000,$AH13)))</f>
        <v/>
      </c>
    </row>
    <row r="14">
      <c r="B14" s="28">
        <f>CONCAT("Unité : ",AN5)</f>
        <v/>
      </c>
      <c r="C14" s="21" t="n"/>
      <c r="D14" s="21" t="n"/>
      <c r="E14" s="22" t="n"/>
      <c r="G14" s="29">
        <f>CONCAT("Unité : ",AN6)</f>
        <v/>
      </c>
      <c r="H14" s="21" t="n"/>
      <c r="I14" s="21" t="n"/>
      <c r="J14" s="22" t="n"/>
      <c r="L14" s="29">
        <f>CONCAT("Unité : ",AN7)</f>
        <v/>
      </c>
      <c r="M14" s="21" t="n"/>
      <c r="N14" s="21" t="n"/>
      <c r="O14" s="22" t="n"/>
      <c r="Q14" s="28">
        <f>CONCAT("Unité : ",AN8)</f>
        <v/>
      </c>
      <c r="R14" s="21" t="n"/>
      <c r="S14" s="21" t="n"/>
      <c r="T14" s="22" t="n"/>
      <c r="V14" s="29">
        <f>CONCAT("Unité : ",AN9)</f>
        <v/>
      </c>
      <c r="W14" s="21" t="n"/>
      <c r="X14" s="21" t="n"/>
      <c r="Y14" s="22" t="n"/>
      <c r="AH14" s="5" t="inlineStr">
        <is>
          <t>févr. 2026</t>
        </is>
      </c>
      <c r="AI14" s="5">
        <f>IF($AJ$5="Somme",SUMIFS('Base KPI'!$E$5:$E$2000,'Base KPI'!$B$5:$B$2000,$AH14),IF(COUNTIF('Base KPI'!$B$5:$B$2000,$AH14)=0,0,SUMIFS('Base KPI'!$E$5:$E$2000,'Base KPI'!$B$5:$B$2000,$AH14)/COUNTIF('Base KPI'!$B$5:$B$2000,$AH14)))</f>
        <v/>
      </c>
      <c r="AJ14" s="5">
        <f>IF($AJ$6="Somme",SUMIFS('Base KPI'!$F$5:$F$2000,'Base KPI'!$B$5:$B$2000,$AH14),IF(COUNTIF('Base KPI'!$B$5:$B$2000,$AH14)=0,0,SUMIFS('Base KPI'!$F$5:$F$2000,'Base KPI'!$B$5:$B$2000,$AH14)/COUNTIF('Base KPI'!$B$5:$B$2000,$AH14)))</f>
        <v/>
      </c>
      <c r="AK14" s="5">
        <f>IF($AJ$7="Somme",SUMIFS('Base KPI'!$G$5:$G$2000,'Base KPI'!$B$5:$B$2000,$AH14),IF(COUNTIF('Base KPI'!$B$5:$B$2000,$AH14)=0,0,SUMIFS('Base KPI'!$G$5:$G$2000,'Base KPI'!$B$5:$B$2000,$AH14)/COUNTIF('Base KPI'!$B$5:$B$2000,$AH14)))</f>
        <v/>
      </c>
      <c r="AL14" s="5">
        <f>IF($AJ$8="Somme",SUMIFS('Base KPI'!$H$5:$H$2000,'Base KPI'!$B$5:$B$2000,$AH14),IF(COUNTIF('Base KPI'!$B$5:$B$2000,$AH14)=0,0,SUMIFS('Base KPI'!$H$5:$H$2000,'Base KPI'!$B$5:$B$2000,$AH14)/COUNTIF('Base KPI'!$B$5:$B$2000,$AH14)))</f>
        <v/>
      </c>
      <c r="AM14" s="5">
        <f>IF($AJ$9="Somme",SUMIFS('Base KPI'!$I$5:$I$2000,'Base KPI'!$B$5:$B$2000,$AH14),IF(COUNTIF('Base KPI'!$B$5:$B$2000,$AH14)=0,0,SUMIFS('Base KPI'!$I$5:$I$2000,'Base KPI'!$B$5:$B$2000,$AH14)/COUNTIF('Base KPI'!$B$5:$B$2000,$AH14)))</f>
        <v/>
      </c>
    </row>
    <row r="15">
      <c r="AH15" s="5" t="inlineStr">
        <is>
          <t>mars 2026</t>
        </is>
      </c>
      <c r="AI15" s="5">
        <f>IF($AJ$5="Somme",SUMIFS('Base KPI'!$E$5:$E$2000,'Base KPI'!$B$5:$B$2000,$AH15),IF(COUNTIF('Base KPI'!$B$5:$B$2000,$AH15)=0,0,SUMIFS('Base KPI'!$E$5:$E$2000,'Base KPI'!$B$5:$B$2000,$AH15)/COUNTIF('Base KPI'!$B$5:$B$2000,$AH15)))</f>
        <v/>
      </c>
      <c r="AJ15" s="5">
        <f>IF($AJ$6="Somme",SUMIFS('Base KPI'!$F$5:$F$2000,'Base KPI'!$B$5:$B$2000,$AH15),IF(COUNTIF('Base KPI'!$B$5:$B$2000,$AH15)=0,0,SUMIFS('Base KPI'!$F$5:$F$2000,'Base KPI'!$B$5:$B$2000,$AH15)/COUNTIF('Base KPI'!$B$5:$B$2000,$AH15)))</f>
        <v/>
      </c>
      <c r="AK15" s="5">
        <f>IF($AJ$7="Somme",SUMIFS('Base KPI'!$G$5:$G$2000,'Base KPI'!$B$5:$B$2000,$AH15),IF(COUNTIF('Base KPI'!$B$5:$B$2000,$AH15)=0,0,SUMIFS('Base KPI'!$G$5:$G$2000,'Base KPI'!$B$5:$B$2000,$AH15)/COUNTIF('Base KPI'!$B$5:$B$2000,$AH15)))</f>
        <v/>
      </c>
      <c r="AL15" s="5">
        <f>IF($AJ$8="Somme",SUMIFS('Base KPI'!$H$5:$H$2000,'Base KPI'!$B$5:$B$2000,$AH15),IF(COUNTIF('Base KPI'!$B$5:$B$2000,$AH15)=0,0,SUMIFS('Base KPI'!$H$5:$H$2000,'Base KPI'!$B$5:$B$2000,$AH15)/COUNTIF('Base KPI'!$B$5:$B$2000,$AH15)))</f>
        <v/>
      </c>
      <c r="AM15" s="5">
        <f>IF($AJ$9="Somme",SUMIFS('Base KPI'!$I$5:$I$2000,'Base KPI'!$B$5:$B$2000,$AH15),IF(COUNTIF('Base KPI'!$B$5:$B$2000,$AH15)=0,0,SUMIFS('Base KPI'!$I$5:$I$2000,'Base KPI'!$B$5:$B$2000,$AH15)/COUNTIF('Base KPI'!$B$5:$B$2000,$AH15)))</f>
        <v/>
      </c>
    </row>
    <row r="16">
      <c r="AH16" s="5" t="inlineStr">
        <is>
          <t>avr. 2026</t>
        </is>
      </c>
      <c r="AI16" s="5">
        <f>IF($AJ$5="Somme",SUMIFS('Base KPI'!$E$5:$E$2000,'Base KPI'!$B$5:$B$2000,$AH16),IF(COUNTIF('Base KPI'!$B$5:$B$2000,$AH16)=0,0,SUMIFS('Base KPI'!$E$5:$E$2000,'Base KPI'!$B$5:$B$2000,$AH16)/COUNTIF('Base KPI'!$B$5:$B$2000,$AH16)))</f>
        <v/>
      </c>
      <c r="AJ16" s="5">
        <f>IF($AJ$6="Somme",SUMIFS('Base KPI'!$F$5:$F$2000,'Base KPI'!$B$5:$B$2000,$AH16),IF(COUNTIF('Base KPI'!$B$5:$B$2000,$AH16)=0,0,SUMIFS('Base KPI'!$F$5:$F$2000,'Base KPI'!$B$5:$B$2000,$AH16)/COUNTIF('Base KPI'!$B$5:$B$2000,$AH16)))</f>
        <v/>
      </c>
      <c r="AK16" s="5">
        <f>IF($AJ$7="Somme",SUMIFS('Base KPI'!$G$5:$G$2000,'Base KPI'!$B$5:$B$2000,$AH16),IF(COUNTIF('Base KPI'!$B$5:$B$2000,$AH16)=0,0,SUMIFS('Base KPI'!$G$5:$G$2000,'Base KPI'!$B$5:$B$2000,$AH16)/COUNTIF('Base KPI'!$B$5:$B$2000,$AH16)))</f>
        <v/>
      </c>
      <c r="AL16" s="5">
        <f>IF($AJ$8="Somme",SUMIFS('Base KPI'!$H$5:$H$2000,'Base KPI'!$B$5:$B$2000,$AH16),IF(COUNTIF('Base KPI'!$B$5:$B$2000,$AH16)=0,0,SUMIFS('Base KPI'!$H$5:$H$2000,'Base KPI'!$B$5:$B$2000,$AH16)/COUNTIF('Base KPI'!$B$5:$B$2000,$AH16)))</f>
        <v/>
      </c>
      <c r="AM16" s="5">
        <f>IF($AJ$9="Somme",SUMIFS('Base KPI'!$I$5:$I$2000,'Base KPI'!$B$5:$B$2000,$AH16),IF(COUNTIF('Base KPI'!$B$5:$B$2000,$AH16)=0,0,SUMIFS('Base KPI'!$I$5:$I$2000,'Base KPI'!$B$5:$B$2000,$AH16)/COUNTIF('Base KPI'!$B$5:$B$2000,$AH16)))</f>
        <v/>
      </c>
    </row>
    <row r="17">
      <c r="B17" s="30" t="inlineStr">
        <is>
          <t>Lecture des écarts</t>
        </is>
      </c>
      <c r="AH17" s="5" t="inlineStr">
        <is>
          <t>mai 2026</t>
        </is>
      </c>
      <c r="AI17" s="5">
        <f>IF($AJ$5="Somme",SUMIFS('Base KPI'!$E$5:$E$2000,'Base KPI'!$B$5:$B$2000,$AH17),IF(COUNTIF('Base KPI'!$B$5:$B$2000,$AH17)=0,0,SUMIFS('Base KPI'!$E$5:$E$2000,'Base KPI'!$B$5:$B$2000,$AH17)/COUNTIF('Base KPI'!$B$5:$B$2000,$AH17)))</f>
        <v/>
      </c>
      <c r="AJ17" s="5">
        <f>IF($AJ$6="Somme",SUMIFS('Base KPI'!$F$5:$F$2000,'Base KPI'!$B$5:$B$2000,$AH17),IF(COUNTIF('Base KPI'!$B$5:$B$2000,$AH17)=0,0,SUMIFS('Base KPI'!$F$5:$F$2000,'Base KPI'!$B$5:$B$2000,$AH17)/COUNTIF('Base KPI'!$B$5:$B$2000,$AH17)))</f>
        <v/>
      </c>
      <c r="AK17" s="5">
        <f>IF($AJ$7="Somme",SUMIFS('Base KPI'!$G$5:$G$2000,'Base KPI'!$B$5:$B$2000,$AH17),IF(COUNTIF('Base KPI'!$B$5:$B$2000,$AH17)=0,0,SUMIFS('Base KPI'!$G$5:$G$2000,'Base KPI'!$B$5:$B$2000,$AH17)/COUNTIF('Base KPI'!$B$5:$B$2000,$AH17)))</f>
        <v/>
      </c>
      <c r="AL17" s="5">
        <f>IF($AJ$8="Somme",SUMIFS('Base KPI'!$H$5:$H$2000,'Base KPI'!$B$5:$B$2000,$AH17),IF(COUNTIF('Base KPI'!$B$5:$B$2000,$AH17)=0,0,SUMIFS('Base KPI'!$H$5:$H$2000,'Base KPI'!$B$5:$B$2000,$AH17)/COUNTIF('Base KPI'!$B$5:$B$2000,$AH17)))</f>
        <v/>
      </c>
      <c r="AM17" s="5">
        <f>IF($AJ$9="Somme",SUMIFS('Base KPI'!$I$5:$I$2000,'Base KPI'!$B$5:$B$2000,$AH17),IF(COUNTIF('Base KPI'!$B$5:$B$2000,$AH17)=0,0,SUMIFS('Base KPI'!$I$5:$I$2000,'Base KPI'!$B$5:$B$2000,$AH17)/COUNTIF('Base KPI'!$B$5:$B$2000,$AH17)))</f>
        <v/>
      </c>
    </row>
    <row r="18">
      <c r="B18" s="31" t="inlineStr">
        <is>
          <t>KPI</t>
        </is>
      </c>
      <c r="C18" s="31" t="inlineStr">
        <is>
          <t>Valeur</t>
        </is>
      </c>
      <c r="D18" s="31" t="inlineStr">
        <is>
          <t>Objectif</t>
        </is>
      </c>
      <c r="E18" s="31" t="inlineStr">
        <is>
          <t>Écart</t>
        </is>
      </c>
      <c r="F18" s="31" t="inlineStr">
        <is>
          <t>Statut</t>
        </is>
      </c>
      <c r="AH18" s="5" t="inlineStr">
        <is>
          <t>juin 2026</t>
        </is>
      </c>
      <c r="AI18" s="5">
        <f>IF($AJ$5="Somme",SUMIFS('Base KPI'!$E$5:$E$2000,'Base KPI'!$B$5:$B$2000,$AH18),IF(COUNTIF('Base KPI'!$B$5:$B$2000,$AH18)=0,0,SUMIFS('Base KPI'!$E$5:$E$2000,'Base KPI'!$B$5:$B$2000,$AH18)/COUNTIF('Base KPI'!$B$5:$B$2000,$AH18)))</f>
        <v/>
      </c>
      <c r="AJ18" s="5">
        <f>IF($AJ$6="Somme",SUMIFS('Base KPI'!$F$5:$F$2000,'Base KPI'!$B$5:$B$2000,$AH18),IF(COUNTIF('Base KPI'!$B$5:$B$2000,$AH18)=0,0,SUMIFS('Base KPI'!$F$5:$F$2000,'Base KPI'!$B$5:$B$2000,$AH18)/COUNTIF('Base KPI'!$B$5:$B$2000,$AH18)))</f>
        <v/>
      </c>
      <c r="AK18" s="5">
        <f>IF($AJ$7="Somme",SUMIFS('Base KPI'!$G$5:$G$2000,'Base KPI'!$B$5:$B$2000,$AH18),IF(COUNTIF('Base KPI'!$B$5:$B$2000,$AH18)=0,0,SUMIFS('Base KPI'!$G$5:$G$2000,'Base KPI'!$B$5:$B$2000,$AH18)/COUNTIF('Base KPI'!$B$5:$B$2000,$AH18)))</f>
        <v/>
      </c>
      <c r="AL18" s="5">
        <f>IF($AJ$8="Somme",SUMIFS('Base KPI'!$H$5:$H$2000,'Base KPI'!$B$5:$B$2000,$AH18),IF(COUNTIF('Base KPI'!$B$5:$B$2000,$AH18)=0,0,SUMIFS('Base KPI'!$H$5:$H$2000,'Base KPI'!$B$5:$B$2000,$AH18)/COUNTIF('Base KPI'!$B$5:$B$2000,$AH18)))</f>
        <v/>
      </c>
      <c r="AM18" s="5">
        <f>IF($AJ$9="Somme",SUMIFS('Base KPI'!$I$5:$I$2000,'Base KPI'!$B$5:$B$2000,$AH18),IF(COUNTIF('Base KPI'!$B$5:$B$2000,$AH18)=0,0,SUMIFS('Base KPI'!$I$5:$I$2000,'Base KPI'!$B$5:$B$2000,$AH18)/COUNTIF('Base KPI'!$B$5:$B$2000,$AH18)))</f>
        <v/>
      </c>
    </row>
    <row r="19">
      <c r="B19" s="32">
        <f>AI5</f>
        <v/>
      </c>
      <c r="C19" s="33">
        <f>AL5</f>
        <v/>
      </c>
      <c r="D19" s="33">
        <f>AK5</f>
        <v/>
      </c>
      <c r="E19" s="33">
        <f>AM5</f>
        <v/>
      </c>
      <c r="F19" s="32">
        <f>IF(E19&gt;=0,"Au-dessus de l’objectif","À renforcer")</f>
        <v/>
      </c>
    </row>
    <row r="20">
      <c r="B20" s="32">
        <f>AI6</f>
        <v/>
      </c>
      <c r="C20" s="34">
        <f>AL6</f>
        <v/>
      </c>
      <c r="D20" s="34">
        <f>AK6</f>
        <v/>
      </c>
      <c r="E20" s="34">
        <f>AM6</f>
        <v/>
      </c>
      <c r="F20" s="32">
        <f>IF(E20&gt;=0,"Au-dessus de l’objectif","À renforcer")</f>
        <v/>
      </c>
    </row>
    <row r="21">
      <c r="B21" s="32">
        <f>AI7</f>
        <v/>
      </c>
      <c r="C21" s="33">
        <f>AL7</f>
        <v/>
      </c>
      <c r="D21" s="33">
        <f>AK7</f>
        <v/>
      </c>
      <c r="E21" s="33">
        <f>AM7</f>
        <v/>
      </c>
      <c r="F21" s="32">
        <f>IF(E21&gt;=0,"Au-dessus de l’objectif","À renforcer")</f>
        <v/>
      </c>
    </row>
    <row r="22">
      <c r="B22" s="32">
        <f>AI8</f>
        <v/>
      </c>
      <c r="C22" s="35">
        <f>AL8</f>
        <v/>
      </c>
      <c r="D22" s="35">
        <f>AK8</f>
        <v/>
      </c>
      <c r="E22" s="35">
        <f>AM8</f>
        <v/>
      </c>
      <c r="F22" s="32">
        <f>IF(E22&gt;=0,"Au-dessus de l’objectif","À renforcer")</f>
        <v/>
      </c>
    </row>
    <row r="23">
      <c r="B23" s="32">
        <f>AI9</f>
        <v/>
      </c>
      <c r="C23" s="34">
        <f>AL9</f>
        <v/>
      </c>
      <c r="D23" s="34">
        <f>AK9</f>
        <v/>
      </c>
      <c r="E23" s="34">
        <f>AM9</f>
        <v/>
      </c>
      <c r="F23" s="32">
        <f>IF(E23&gt;=0,"Au-dessus de l’objectif","À renforcer")</f>
        <v/>
      </c>
    </row>
    <row r="24"/>
    <row r="25"/>
    <row r="26">
      <c r="B26" s="36" t="inlineStr">
        <is>
          <t>Tendance mensuelle des économies</t>
        </is>
      </c>
      <c r="J26" s="36" t="inlineStr">
        <is>
          <t>Comparatif mensuel du volume automatisé</t>
        </is>
      </c>
    </row>
  </sheetData>
  <mergeCells count="27">
    <mergeCell ref="Q9:T11"/>
    <mergeCell ref="L9:O11"/>
    <mergeCell ref="G9:J11"/>
    <mergeCell ref="Q13:T13"/>
    <mergeCell ref="V12:Y12"/>
    <mergeCell ref="G12:J12"/>
    <mergeCell ref="Q12:T12"/>
    <mergeCell ref="B3:Q3"/>
    <mergeCell ref="V14:Y14"/>
    <mergeCell ref="B1:Q2"/>
    <mergeCell ref="V13:Y13"/>
    <mergeCell ref="L13:O13"/>
    <mergeCell ref="V8:Y8"/>
    <mergeCell ref="Q8:T8"/>
    <mergeCell ref="B12:E12"/>
    <mergeCell ref="G8:J8"/>
    <mergeCell ref="L12:O12"/>
    <mergeCell ref="Q14:T14"/>
    <mergeCell ref="B14:E14"/>
    <mergeCell ref="G13:J13"/>
    <mergeCell ref="L8:O8"/>
    <mergeCell ref="B8:E8"/>
    <mergeCell ref="L14:O14"/>
    <mergeCell ref="V9:Y11"/>
    <mergeCell ref="B13:E13"/>
    <mergeCell ref="B9:E11"/>
    <mergeCell ref="G14:J14"/>
  </mergeCells>
  <dataValidations count="2">
    <dataValidation sqref="B7" showDropDown="0" showInputMessage="0" showErrorMessage="0" allowBlank="0" type="list">
      <formula1>=Listes!$A$4:$A$16</formula1>
    </dataValidation>
    <dataValidation sqref="E7" showDropDown="0" showInputMessage="0" showErrorMessage="0" allowBlank="0" type="list">
      <formula1>=Listes!$B$4:$B$10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28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4" customWidth="1" min="1" max="1"/>
    <col width="14" customWidth="1" min="2" max="2"/>
    <col width="16" customWidth="1" min="3" max="3"/>
    <col width="16" customWidth="1" min="4" max="4"/>
    <col width="12" customWidth="1" min="5" max="5"/>
    <col width="14" customWidth="1" min="6" max="6"/>
    <col width="14" customWidth="1" min="7" max="7"/>
    <col width="16" customWidth="1" min="8" max="8"/>
    <col width="14" customWidth="1" min="9" max="9"/>
    <col width="24" customWidth="1" min="10" max="10"/>
  </cols>
  <sheetData>
    <row r="1">
      <c r="A1" s="37" t="inlineStr">
        <is>
          <t>Base de données KPI modifiable</t>
        </is>
      </c>
    </row>
    <row r="2">
      <c r="A2" s="2" t="inlineStr">
        <is>
          <t>Collez ou remplacez vos données à partir de la ligne 5. Le tableau de bord se met à jour automatiquement.</t>
        </is>
      </c>
    </row>
    <row r="3"/>
    <row r="4">
      <c r="A4" s="38" t="inlineStr">
        <is>
          <t>Date</t>
        </is>
      </c>
      <c r="B4" s="38" t="inlineStr">
        <is>
          <t>Mois</t>
        </is>
      </c>
      <c r="C4" s="38" t="inlineStr">
        <is>
          <t>Processus</t>
        </is>
      </c>
      <c r="D4" s="38" t="inlineStr">
        <is>
          <t>Responsable</t>
        </is>
      </c>
      <c r="E4" s="39" t="inlineStr">
        <is>
          <t>KPI_1</t>
        </is>
      </c>
      <c r="F4" s="39" t="inlineStr">
        <is>
          <t>KPI_2</t>
        </is>
      </c>
      <c r="G4" s="39" t="inlineStr">
        <is>
          <t>KPI_3</t>
        </is>
      </c>
      <c r="H4" s="39" t="inlineStr">
        <is>
          <t>KPI_4</t>
        </is>
      </c>
      <c r="I4" s="39" t="inlineStr">
        <is>
          <t>KPI_5</t>
        </is>
      </c>
      <c r="J4" s="39" t="inlineStr">
        <is>
          <t>Commentaire</t>
        </is>
      </c>
    </row>
    <row r="5">
      <c r="A5" s="40" t="n">
        <v>46023</v>
      </c>
      <c r="B5" s="32" t="inlineStr">
        <is>
          <t>janv. 2026</t>
        </is>
      </c>
      <c r="C5" s="32" t="inlineStr">
        <is>
          <t>Finance</t>
        </is>
      </c>
      <c r="D5" s="32" t="inlineStr">
        <is>
          <t>Nadia</t>
        </is>
      </c>
      <c r="E5" s="33" t="n">
        <v>52</v>
      </c>
      <c r="F5" s="34" t="n">
        <v>0.93</v>
      </c>
      <c r="G5" s="33" t="n">
        <v>110</v>
      </c>
      <c r="H5" s="35" t="n">
        <v>3200</v>
      </c>
      <c r="I5" s="34" t="n">
        <v>0.91</v>
      </c>
      <c r="J5" s="32" t="inlineStr">
        <is>
          <t>Lancement initial</t>
        </is>
      </c>
    </row>
    <row r="6">
      <c r="A6" s="40" t="n">
        <v>46023</v>
      </c>
      <c r="B6" s="32" t="inlineStr">
        <is>
          <t>janv. 2026</t>
        </is>
      </c>
      <c r="C6" s="32" t="inlineStr">
        <is>
          <t>Opérations</t>
        </is>
      </c>
      <c r="D6" s="32" t="inlineStr">
        <is>
          <t>Karim</t>
        </is>
      </c>
      <c r="E6" s="33" t="n">
        <v>64</v>
      </c>
      <c r="F6" s="34" t="n">
        <v>0.9</v>
      </c>
      <c r="G6" s="33" t="n">
        <v>136</v>
      </c>
      <c r="H6" s="35" t="n">
        <v>4700</v>
      </c>
      <c r="I6" s="34" t="n">
        <v>0.89</v>
      </c>
      <c r="J6" s="32" t="inlineStr">
        <is>
          <t>Rythme stable</t>
        </is>
      </c>
    </row>
    <row r="7">
      <c r="A7" s="40" t="n">
        <v>46023</v>
      </c>
      <c r="B7" s="32" t="inlineStr">
        <is>
          <t>janv. 2026</t>
        </is>
      </c>
      <c r="C7" s="32" t="inlineStr">
        <is>
          <t>Support</t>
        </is>
      </c>
      <c r="D7" s="32" t="inlineStr">
        <is>
          <t>Sarah</t>
        </is>
      </c>
      <c r="E7" s="33" t="n">
        <v>48</v>
      </c>
      <c r="F7" s="34" t="n">
        <v>0.92</v>
      </c>
      <c r="G7" s="33" t="n">
        <v>95</v>
      </c>
      <c r="H7" s="35" t="n">
        <v>2980</v>
      </c>
      <c r="I7" s="34" t="n">
        <v>0.93</v>
      </c>
      <c r="J7" s="32" t="inlineStr">
        <is>
          <t>Pic traité</t>
        </is>
      </c>
    </row>
    <row r="8">
      <c r="A8" s="40" t="n">
        <v>46023</v>
      </c>
      <c r="B8" s="32" t="inlineStr">
        <is>
          <t>janv. 2026</t>
        </is>
      </c>
      <c r="C8" s="32" t="inlineStr">
        <is>
          <t>Ventes</t>
        </is>
      </c>
      <c r="D8" s="32" t="inlineStr">
        <is>
          <t>Lucas</t>
        </is>
      </c>
      <c r="E8" s="33" t="n">
        <v>60</v>
      </c>
      <c r="F8" s="34" t="n">
        <v>0.91</v>
      </c>
      <c r="G8" s="33" t="n">
        <v>124</v>
      </c>
      <c r="H8" s="35" t="n">
        <v>4380</v>
      </c>
      <c r="I8" s="34" t="n">
        <v>0.9</v>
      </c>
      <c r="J8" s="32" t="inlineStr">
        <is>
          <t>Campagne active</t>
        </is>
      </c>
    </row>
    <row r="9">
      <c r="A9" s="40" t="n">
        <v>46054</v>
      </c>
      <c r="B9" s="32" t="inlineStr">
        <is>
          <t>févr. 2026</t>
        </is>
      </c>
      <c r="C9" s="32" t="inlineStr">
        <is>
          <t>Finance</t>
        </is>
      </c>
      <c r="D9" s="32" t="inlineStr">
        <is>
          <t>Nadia</t>
        </is>
      </c>
      <c r="E9" s="33" t="n">
        <v>58</v>
      </c>
      <c r="F9" s="34" t="n">
        <v>0.9399999999999999</v>
      </c>
      <c r="G9" s="33" t="n">
        <v>118</v>
      </c>
      <c r="H9" s="35" t="n">
        <v>3550</v>
      </c>
      <c r="I9" s="34" t="n">
        <v>0.92</v>
      </c>
      <c r="J9" s="32" t="inlineStr">
        <is>
          <t>Hausse légère</t>
        </is>
      </c>
    </row>
    <row r="10">
      <c r="A10" s="40" t="n">
        <v>46054</v>
      </c>
      <c r="B10" s="32" t="inlineStr">
        <is>
          <t>févr. 2026</t>
        </is>
      </c>
      <c r="C10" s="32" t="inlineStr">
        <is>
          <t>Opérations</t>
        </is>
      </c>
      <c r="D10" s="32" t="inlineStr">
        <is>
          <t>Karim</t>
        </is>
      </c>
      <c r="E10" s="33" t="n">
        <v>67</v>
      </c>
      <c r="F10" s="34" t="n">
        <v>0.91</v>
      </c>
      <c r="G10" s="33" t="n">
        <v>142</v>
      </c>
      <c r="H10" s="35" t="n">
        <v>4890</v>
      </c>
      <c r="I10" s="34" t="n">
        <v>0.9</v>
      </c>
      <c r="J10" s="32" t="inlineStr">
        <is>
          <t>Standardisation</t>
        </is>
      </c>
    </row>
    <row r="11">
      <c r="A11" s="40" t="n">
        <v>46054</v>
      </c>
      <c r="B11" s="32" t="inlineStr">
        <is>
          <t>févr. 2026</t>
        </is>
      </c>
      <c r="C11" s="32" t="inlineStr">
        <is>
          <t>Support</t>
        </is>
      </c>
      <c r="D11" s="32" t="inlineStr">
        <is>
          <t>Sarah</t>
        </is>
      </c>
      <c r="E11" s="33" t="n">
        <v>50</v>
      </c>
      <c r="F11" s="34" t="n">
        <v>0.93</v>
      </c>
      <c r="G11" s="33" t="n">
        <v>104</v>
      </c>
      <c r="H11" s="35" t="n">
        <v>3150</v>
      </c>
      <c r="I11" s="34" t="n">
        <v>0.9399999999999999</v>
      </c>
      <c r="J11" s="32" t="inlineStr">
        <is>
          <t>Réduction des délais</t>
        </is>
      </c>
    </row>
    <row r="12">
      <c r="A12" s="40" t="n">
        <v>46054</v>
      </c>
      <c r="B12" s="32" t="inlineStr">
        <is>
          <t>févr. 2026</t>
        </is>
      </c>
      <c r="C12" s="32" t="inlineStr">
        <is>
          <t>Ventes</t>
        </is>
      </c>
      <c r="D12" s="32" t="inlineStr">
        <is>
          <t>Lucas</t>
        </is>
      </c>
      <c r="E12" s="33" t="n">
        <v>63</v>
      </c>
      <c r="F12" s="34" t="n">
        <v>0.92</v>
      </c>
      <c r="G12" s="33" t="n">
        <v>130</v>
      </c>
      <c r="H12" s="35" t="n">
        <v>4550</v>
      </c>
      <c r="I12" s="34" t="n">
        <v>0.91</v>
      </c>
      <c r="J12" s="32" t="inlineStr">
        <is>
          <t>Automatisation CRM</t>
        </is>
      </c>
    </row>
    <row r="13">
      <c r="A13" s="40" t="n">
        <v>46082</v>
      </c>
      <c r="B13" s="32" t="inlineStr">
        <is>
          <t>mars 2026</t>
        </is>
      </c>
      <c r="C13" s="32" t="inlineStr">
        <is>
          <t>Finance</t>
        </is>
      </c>
      <c r="D13" s="32" t="inlineStr">
        <is>
          <t>Nadia</t>
        </is>
      </c>
      <c r="E13" s="33" t="n">
        <v>61</v>
      </c>
      <c r="F13" s="34" t="n">
        <v>0.95</v>
      </c>
      <c r="G13" s="33" t="n">
        <v>123</v>
      </c>
      <c r="H13" s="35" t="n">
        <v>3810</v>
      </c>
      <c r="I13" s="34" t="n">
        <v>0.9399999999999999</v>
      </c>
      <c r="J13" s="32" t="inlineStr">
        <is>
          <t>Mois conforme</t>
        </is>
      </c>
    </row>
    <row r="14">
      <c r="A14" s="40" t="n">
        <v>46082</v>
      </c>
      <c r="B14" s="32" t="inlineStr">
        <is>
          <t>mars 2026</t>
        </is>
      </c>
      <c r="C14" s="32" t="inlineStr">
        <is>
          <t>Opérations</t>
        </is>
      </c>
      <c r="D14" s="32" t="inlineStr">
        <is>
          <t>Karim</t>
        </is>
      </c>
      <c r="E14" s="33" t="n">
        <v>71</v>
      </c>
      <c r="F14" s="34" t="n">
        <v>0.93</v>
      </c>
      <c r="G14" s="33" t="n">
        <v>150</v>
      </c>
      <c r="H14" s="35" t="n">
        <v>5230</v>
      </c>
      <c r="I14" s="34" t="n">
        <v>0.91</v>
      </c>
      <c r="J14" s="32" t="inlineStr">
        <is>
          <t>Gain de cadence</t>
        </is>
      </c>
    </row>
    <row r="15">
      <c r="A15" s="40" t="n">
        <v>46082</v>
      </c>
      <c r="B15" s="32" t="inlineStr">
        <is>
          <t>mars 2026</t>
        </is>
      </c>
      <c r="C15" s="32" t="inlineStr">
        <is>
          <t>Support</t>
        </is>
      </c>
      <c r="D15" s="32" t="inlineStr">
        <is>
          <t>Sarah</t>
        </is>
      </c>
      <c r="E15" s="33" t="n">
        <v>54</v>
      </c>
      <c r="F15" s="34" t="n">
        <v>0.9399999999999999</v>
      </c>
      <c r="G15" s="33" t="n">
        <v>111</v>
      </c>
      <c r="H15" s="35" t="n">
        <v>3390</v>
      </c>
      <c r="I15" s="34" t="n">
        <v>0.95</v>
      </c>
      <c r="J15" s="32" t="inlineStr">
        <is>
          <t>SLA renforcé</t>
        </is>
      </c>
    </row>
    <row r="16">
      <c r="A16" s="40" t="n">
        <v>46082</v>
      </c>
      <c r="B16" s="32" t="inlineStr">
        <is>
          <t>mars 2026</t>
        </is>
      </c>
      <c r="C16" s="32" t="inlineStr">
        <is>
          <t>Ventes</t>
        </is>
      </c>
      <c r="D16" s="32" t="inlineStr">
        <is>
          <t>Lucas</t>
        </is>
      </c>
      <c r="E16" s="33" t="n">
        <v>68</v>
      </c>
      <c r="F16" s="34" t="n">
        <v>0.93</v>
      </c>
      <c r="G16" s="33" t="n">
        <v>141</v>
      </c>
      <c r="H16" s="35" t="n">
        <v>5020</v>
      </c>
      <c r="I16" s="34" t="n">
        <v>0.92</v>
      </c>
      <c r="J16" s="32" t="inlineStr">
        <is>
          <t>Optimisation offres</t>
        </is>
      </c>
    </row>
    <row r="17">
      <c r="A17" s="40" t="n">
        <v>46113</v>
      </c>
      <c r="B17" s="32" t="inlineStr">
        <is>
          <t>avr. 2026</t>
        </is>
      </c>
      <c r="C17" s="32" t="inlineStr">
        <is>
          <t>Finance</t>
        </is>
      </c>
      <c r="D17" s="32" t="inlineStr">
        <is>
          <t>Nadia</t>
        </is>
      </c>
      <c r="E17" s="33" t="n">
        <v>66</v>
      </c>
      <c r="F17" s="34" t="n">
        <v>0.95</v>
      </c>
      <c r="G17" s="33" t="n">
        <v>128</v>
      </c>
      <c r="H17" s="35" t="n">
        <v>4050</v>
      </c>
      <c r="I17" s="34" t="n">
        <v>0.9399999999999999</v>
      </c>
      <c r="J17" s="32" t="inlineStr">
        <is>
          <t>Consolidation</t>
        </is>
      </c>
    </row>
    <row r="18">
      <c r="A18" s="40" t="n">
        <v>46113</v>
      </c>
      <c r="B18" s="32" t="inlineStr">
        <is>
          <t>avr. 2026</t>
        </is>
      </c>
      <c r="C18" s="32" t="inlineStr">
        <is>
          <t>Opérations</t>
        </is>
      </c>
      <c r="D18" s="32" t="inlineStr">
        <is>
          <t>Karim</t>
        </is>
      </c>
      <c r="E18" s="33" t="n">
        <v>75</v>
      </c>
      <c r="F18" s="34" t="n">
        <v>0.9399999999999999</v>
      </c>
      <c r="G18" s="33" t="n">
        <v>158</v>
      </c>
      <c r="H18" s="35" t="n">
        <v>5480</v>
      </c>
      <c r="I18" s="34" t="n">
        <v>0.92</v>
      </c>
      <c r="J18" s="32" t="inlineStr">
        <is>
          <t>Automates étendus</t>
        </is>
      </c>
    </row>
    <row r="19">
      <c r="A19" s="40" t="n">
        <v>46113</v>
      </c>
      <c r="B19" s="32" t="inlineStr">
        <is>
          <t>avr. 2026</t>
        </is>
      </c>
      <c r="C19" s="32" t="inlineStr">
        <is>
          <t>Support</t>
        </is>
      </c>
      <c r="D19" s="32" t="inlineStr">
        <is>
          <t>Sarah</t>
        </is>
      </c>
      <c r="E19" s="33" t="n">
        <v>57</v>
      </c>
      <c r="F19" s="34" t="n">
        <v>0.95</v>
      </c>
      <c r="G19" s="33" t="n">
        <v>118</v>
      </c>
      <c r="H19" s="35" t="n">
        <v>3610</v>
      </c>
      <c r="I19" s="34" t="n">
        <v>0.95</v>
      </c>
      <c r="J19" s="32" t="inlineStr">
        <is>
          <t>Qualité élevée</t>
        </is>
      </c>
    </row>
    <row r="20">
      <c r="A20" s="40" t="n">
        <v>46113</v>
      </c>
      <c r="B20" s="32" t="inlineStr">
        <is>
          <t>avr. 2026</t>
        </is>
      </c>
      <c r="C20" s="32" t="inlineStr">
        <is>
          <t>Ventes</t>
        </is>
      </c>
      <c r="D20" s="32" t="inlineStr">
        <is>
          <t>Lucas</t>
        </is>
      </c>
      <c r="E20" s="33" t="n">
        <v>72</v>
      </c>
      <c r="F20" s="34" t="n">
        <v>0.9399999999999999</v>
      </c>
      <c r="G20" s="33" t="n">
        <v>146</v>
      </c>
      <c r="H20" s="35" t="n">
        <v>5290</v>
      </c>
      <c r="I20" s="34" t="n">
        <v>0.93</v>
      </c>
      <c r="J20" s="32" t="inlineStr">
        <is>
          <t>Pipeline fluide</t>
        </is>
      </c>
    </row>
    <row r="21">
      <c r="A21" s="40" t="n">
        <v>46143</v>
      </c>
      <c r="B21" s="32" t="inlineStr">
        <is>
          <t>mai 2026</t>
        </is>
      </c>
      <c r="C21" s="32" t="inlineStr">
        <is>
          <t>Finance</t>
        </is>
      </c>
      <c r="D21" s="32" t="inlineStr">
        <is>
          <t>Nadia</t>
        </is>
      </c>
      <c r="E21" s="33" t="n">
        <v>70</v>
      </c>
      <c r="F21" s="34" t="n">
        <v>0.96</v>
      </c>
      <c r="G21" s="33" t="n">
        <v>134</v>
      </c>
      <c r="H21" s="35" t="n">
        <v>4260</v>
      </c>
      <c r="I21" s="34" t="n">
        <v>0.95</v>
      </c>
      <c r="J21" s="32" t="inlineStr">
        <is>
          <t>Bon rendement</t>
        </is>
      </c>
    </row>
    <row r="22">
      <c r="A22" s="40" t="n">
        <v>46143</v>
      </c>
      <c r="B22" s="32" t="inlineStr">
        <is>
          <t>mai 2026</t>
        </is>
      </c>
      <c r="C22" s="32" t="inlineStr">
        <is>
          <t>Opérations</t>
        </is>
      </c>
      <c r="D22" s="32" t="inlineStr">
        <is>
          <t>Karim</t>
        </is>
      </c>
      <c r="E22" s="33" t="n">
        <v>79</v>
      </c>
      <c r="F22" s="34" t="n">
        <v>0.95</v>
      </c>
      <c r="G22" s="33" t="n">
        <v>166</v>
      </c>
      <c r="H22" s="35" t="n">
        <v>5740</v>
      </c>
      <c r="I22" s="34" t="n">
        <v>0.93</v>
      </c>
      <c r="J22" s="32" t="inlineStr">
        <is>
          <t>Capacité améliorée</t>
        </is>
      </c>
    </row>
    <row r="23">
      <c r="A23" s="40" t="n">
        <v>46143</v>
      </c>
      <c r="B23" s="32" t="inlineStr">
        <is>
          <t>mai 2026</t>
        </is>
      </c>
      <c r="C23" s="32" t="inlineStr">
        <is>
          <t>Support</t>
        </is>
      </c>
      <c r="D23" s="32" t="inlineStr">
        <is>
          <t>Sarah</t>
        </is>
      </c>
      <c r="E23" s="33" t="n">
        <v>60</v>
      </c>
      <c r="F23" s="34" t="n">
        <v>0.95</v>
      </c>
      <c r="G23" s="33" t="n">
        <v>124</v>
      </c>
      <c r="H23" s="35" t="n">
        <v>3780</v>
      </c>
      <c r="I23" s="34" t="n">
        <v>0.96</v>
      </c>
      <c r="J23" s="32" t="inlineStr">
        <is>
          <t>Processus fiabilisé</t>
        </is>
      </c>
    </row>
    <row r="24">
      <c r="A24" s="40" t="n">
        <v>46143</v>
      </c>
      <c r="B24" s="32" t="inlineStr">
        <is>
          <t>mai 2026</t>
        </is>
      </c>
      <c r="C24" s="32" t="inlineStr">
        <is>
          <t>Ventes</t>
        </is>
      </c>
      <c r="D24" s="32" t="inlineStr">
        <is>
          <t>Lucas</t>
        </is>
      </c>
      <c r="E24" s="33" t="n">
        <v>75</v>
      </c>
      <c r="F24" s="34" t="n">
        <v>0.95</v>
      </c>
      <c r="G24" s="33" t="n">
        <v>152</v>
      </c>
      <c r="H24" s="35" t="n">
        <v>5510</v>
      </c>
      <c r="I24" s="34" t="n">
        <v>0.9399999999999999</v>
      </c>
      <c r="J24" s="32" t="inlineStr">
        <is>
          <t>Exécution plus rapide</t>
        </is>
      </c>
    </row>
    <row r="25">
      <c r="A25" s="40" t="n">
        <v>46174</v>
      </c>
      <c r="B25" s="32" t="inlineStr">
        <is>
          <t>juin 2026</t>
        </is>
      </c>
      <c r="C25" s="32" t="inlineStr">
        <is>
          <t>Finance</t>
        </is>
      </c>
      <c r="D25" s="32" t="inlineStr">
        <is>
          <t>Nadia</t>
        </is>
      </c>
      <c r="E25" s="33" t="n">
        <v>74</v>
      </c>
      <c r="F25" s="34" t="n">
        <v>0.96</v>
      </c>
      <c r="G25" s="33" t="n">
        <v>140</v>
      </c>
      <c r="H25" s="35" t="n">
        <v>4490</v>
      </c>
      <c r="I25" s="34" t="n">
        <v>0.95</v>
      </c>
      <c r="J25" s="32" t="inlineStr">
        <is>
          <t>Maintien</t>
        </is>
      </c>
    </row>
    <row r="26">
      <c r="A26" s="40" t="n">
        <v>46174</v>
      </c>
      <c r="B26" s="32" t="inlineStr">
        <is>
          <t>juin 2026</t>
        </is>
      </c>
      <c r="C26" s="32" t="inlineStr">
        <is>
          <t>Opérations</t>
        </is>
      </c>
      <c r="D26" s="32" t="inlineStr">
        <is>
          <t>Karim</t>
        </is>
      </c>
      <c r="E26" s="33" t="n">
        <v>83</v>
      </c>
      <c r="F26" s="34" t="n">
        <v>0.95</v>
      </c>
      <c r="G26" s="33" t="n">
        <v>173</v>
      </c>
      <c r="H26" s="35" t="n">
        <v>5980</v>
      </c>
      <c r="I26" s="34" t="n">
        <v>0.9399999999999999</v>
      </c>
      <c r="J26" s="32" t="inlineStr">
        <is>
          <t>Montée en charge</t>
        </is>
      </c>
    </row>
    <row r="27">
      <c r="A27" s="40" t="n">
        <v>46174</v>
      </c>
      <c r="B27" s="32" t="inlineStr">
        <is>
          <t>juin 2026</t>
        </is>
      </c>
      <c r="C27" s="32" t="inlineStr">
        <is>
          <t>Support</t>
        </is>
      </c>
      <c r="D27" s="32" t="inlineStr">
        <is>
          <t>Sarah</t>
        </is>
      </c>
      <c r="E27" s="33" t="n">
        <v>63</v>
      </c>
      <c r="F27" s="34" t="n">
        <v>0.96</v>
      </c>
      <c r="G27" s="33" t="n">
        <v>130</v>
      </c>
      <c r="H27" s="35" t="n">
        <v>3920</v>
      </c>
      <c r="I27" s="34" t="n">
        <v>0.96</v>
      </c>
      <c r="J27" s="32" t="inlineStr">
        <is>
          <t>Délai optimisé</t>
        </is>
      </c>
    </row>
    <row r="28">
      <c r="A28" s="40" t="n">
        <v>46174</v>
      </c>
      <c r="B28" s="32" t="inlineStr">
        <is>
          <t>juin 2026</t>
        </is>
      </c>
      <c r="C28" s="32" t="inlineStr">
        <is>
          <t>Ventes</t>
        </is>
      </c>
      <c r="D28" s="32" t="inlineStr">
        <is>
          <t>Lucas</t>
        </is>
      </c>
      <c r="E28" s="33" t="n">
        <v>79</v>
      </c>
      <c r="F28" s="34" t="n">
        <v>0.95</v>
      </c>
      <c r="G28" s="33" t="n">
        <v>158</v>
      </c>
      <c r="H28" s="35" t="n">
        <v>5750</v>
      </c>
      <c r="I28" s="34" t="n">
        <v>0.9399999999999999</v>
      </c>
      <c r="J28" s="32" t="inlineStr">
        <is>
          <t>Croissance soutenue</t>
        </is>
      </c>
    </row>
  </sheetData>
  <mergeCells count="2">
    <mergeCell ref="A1:J1"/>
    <mergeCell ref="A2:J2"/>
  </mergeCells>
  <pageMargins left="0.75" right="0.75" top="1" bottom="1" header="0.5" footer="0.5"/>
  <legacyDrawing xmlns:r="http://schemas.openxmlformats.org/officeDocument/2006/relationships" r:id="anysvml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28" customWidth="1" min="2" max="2"/>
    <col width="14" customWidth="1" min="3" max="3"/>
    <col width="18" customWidth="1" min="4" max="4"/>
    <col width="12" customWidth="1" min="5" max="5"/>
    <col width="24" customWidth="1" min="6" max="6"/>
    <col width="16" customWidth="1" min="7" max="7"/>
  </cols>
  <sheetData>
    <row r="1">
      <c r="A1" s="41" t="inlineStr">
        <is>
          <t>Paramètres du tableau de bord KPI</t>
        </is>
      </c>
    </row>
    <row r="2"/>
    <row r="3">
      <c r="A3" s="38" t="inlineStr">
        <is>
          <t>Code KPI</t>
        </is>
      </c>
      <c r="B3" s="39" t="inlineStr">
        <is>
          <t>Nom affiché</t>
        </is>
      </c>
      <c r="C3" s="38" t="inlineStr">
        <is>
          <t>Unité</t>
        </is>
      </c>
      <c r="D3" s="39" t="inlineStr">
        <is>
          <t>Type d'agrégation</t>
        </is>
      </c>
      <c r="E3" s="38" t="inlineStr">
        <is>
          <t>Objectif</t>
        </is>
      </c>
      <c r="F3" s="39" t="inlineStr">
        <is>
          <t>Format Excel</t>
        </is>
      </c>
      <c r="G3" s="38" t="inlineStr">
        <is>
          <t>Couleur</t>
        </is>
      </c>
      <c r="I3" s="30" t="inlineStr">
        <is>
          <t>Liste des processus</t>
        </is>
      </c>
      <c r="K3" s="4" t="inlineStr">
        <is>
          <t>Liste des mois</t>
        </is>
      </c>
    </row>
    <row r="4">
      <c r="A4" s="42" t="inlineStr">
        <is>
          <t>KPI_1</t>
        </is>
      </c>
      <c r="B4" s="43" t="inlineStr">
        <is>
          <t>Volume automatisé</t>
        </is>
      </c>
      <c r="C4" s="43" t="inlineStr">
        <is>
          <t>Nombre</t>
        </is>
      </c>
      <c r="D4" s="43" t="inlineStr">
        <is>
          <t>Somme</t>
        </is>
      </c>
      <c r="E4" s="43" t="n">
        <v>300</v>
      </c>
      <c r="F4" s="42" t="inlineStr">
        <is>
          <t>#,##0</t>
        </is>
      </c>
      <c r="G4" s="42" t="inlineStr">
        <is>
          <t>Orchestration</t>
        </is>
      </c>
      <c r="I4" s="5" t="inlineStr">
        <is>
          <t>Tous</t>
        </is>
      </c>
      <c r="K4" s="5" t="inlineStr">
        <is>
          <t>Tous</t>
        </is>
      </c>
    </row>
    <row r="5">
      <c r="A5" s="42" t="inlineStr">
        <is>
          <t>KPI_2</t>
        </is>
      </c>
      <c r="B5" s="43" t="inlineStr">
        <is>
          <t>Taux de conformité</t>
        </is>
      </c>
      <c r="C5" s="43" t="inlineStr">
        <is>
          <t>%</t>
        </is>
      </c>
      <c r="D5" s="43" t="inlineStr">
        <is>
          <t>Moyenne</t>
        </is>
      </c>
      <c r="E5" s="44" t="n">
        <v>0.95</v>
      </c>
      <c r="F5" s="42" t="inlineStr">
        <is>
          <t>0.0%</t>
        </is>
      </c>
      <c r="G5" s="42" t="inlineStr">
        <is>
          <t>Automatisation</t>
        </is>
      </c>
      <c r="I5" s="5" t="inlineStr">
        <is>
          <t>Finance</t>
        </is>
      </c>
      <c r="K5" s="5" t="inlineStr">
        <is>
          <t>janv. 2026</t>
        </is>
      </c>
    </row>
    <row r="6">
      <c r="A6" s="42" t="inlineStr">
        <is>
          <t>KPI_3</t>
        </is>
      </c>
      <c r="B6" s="43" t="inlineStr">
        <is>
          <t>Heures gagnées</t>
        </is>
      </c>
      <c r="C6" s="43" t="inlineStr">
        <is>
          <t>Heures</t>
        </is>
      </c>
      <c r="D6" s="43" t="inlineStr">
        <is>
          <t>Somme</t>
        </is>
      </c>
      <c r="E6" s="43" t="n">
        <v>450</v>
      </c>
      <c r="F6" s="42" t="inlineStr">
        <is>
          <t>#,##0</t>
        </is>
      </c>
      <c r="G6" s="42" t="inlineStr">
        <is>
          <t>Automatisation</t>
        </is>
      </c>
      <c r="I6" s="5" t="inlineStr">
        <is>
          <t>Opérations</t>
        </is>
      </c>
      <c r="K6" s="5" t="inlineStr">
        <is>
          <t>févr. 2026</t>
        </is>
      </c>
    </row>
    <row r="7">
      <c r="A7" s="42" t="inlineStr">
        <is>
          <t>KPI_4</t>
        </is>
      </c>
      <c r="B7" s="43" t="inlineStr">
        <is>
          <t>Économies générées</t>
        </is>
      </c>
      <c r="C7" s="43" t="inlineStr">
        <is>
          <t>€</t>
        </is>
      </c>
      <c r="D7" s="43" t="inlineStr">
        <is>
          <t>Somme</t>
        </is>
      </c>
      <c r="E7" s="43" t="n">
        <v>15000</v>
      </c>
      <c r="F7" s="42" t="inlineStr">
        <is>
          <t>#,##0 €;[Red](#,##0 €)</t>
        </is>
      </c>
      <c r="G7" s="42" t="inlineStr">
        <is>
          <t>Orchestration</t>
        </is>
      </c>
      <c r="I7" s="5" t="inlineStr">
        <is>
          <t>Support</t>
        </is>
      </c>
      <c r="K7" s="5" t="inlineStr">
        <is>
          <t>mars 2026</t>
        </is>
      </c>
    </row>
    <row r="8">
      <c r="A8" s="42" t="inlineStr">
        <is>
          <t>KPI_5</t>
        </is>
      </c>
      <c r="B8" s="43" t="inlineStr">
        <is>
          <t>Taux de service</t>
        </is>
      </c>
      <c r="C8" s="43" t="inlineStr">
        <is>
          <t>%</t>
        </is>
      </c>
      <c r="D8" s="43" t="inlineStr">
        <is>
          <t>Moyenne</t>
        </is>
      </c>
      <c r="E8" s="44" t="n">
        <v>0.92</v>
      </c>
      <c r="F8" s="42" t="inlineStr">
        <is>
          <t>0.0%</t>
        </is>
      </c>
      <c r="G8" s="42" t="inlineStr">
        <is>
          <t>Automatisation</t>
        </is>
      </c>
      <c r="I8" s="5" t="inlineStr">
        <is>
          <t>Ventes</t>
        </is>
      </c>
      <c r="K8" s="5" t="inlineStr">
        <is>
          <t>avr. 2026</t>
        </is>
      </c>
    </row>
    <row r="9">
      <c r="I9" s="5" t="inlineStr">
        <is>
          <t>RH</t>
        </is>
      </c>
      <c r="K9" s="5" t="inlineStr">
        <is>
          <t>mai 2026</t>
        </is>
      </c>
    </row>
    <row r="10">
      <c r="I10" s="5" t="inlineStr">
        <is>
          <t>Qualité</t>
        </is>
      </c>
      <c r="K10" s="5" t="inlineStr">
        <is>
          <t>juin 2026</t>
        </is>
      </c>
    </row>
    <row r="11">
      <c r="K11" s="5" t="inlineStr">
        <is>
          <t>juil. 2026</t>
        </is>
      </c>
    </row>
    <row r="12">
      <c r="K12" s="5" t="inlineStr">
        <is>
          <t>août 2026</t>
        </is>
      </c>
    </row>
    <row r="13">
      <c r="K13" s="5" t="inlineStr">
        <is>
          <t>sept. 2026</t>
        </is>
      </c>
    </row>
    <row r="14">
      <c r="K14" s="5" t="inlineStr">
        <is>
          <t>oct. 2026</t>
        </is>
      </c>
    </row>
    <row r="15">
      <c r="K15" s="5" t="inlineStr">
        <is>
          <t>nov. 2026</t>
        </is>
      </c>
    </row>
    <row r="16">
      <c r="K16" s="5" t="inlineStr">
        <is>
          <t>déc. 2026</t>
        </is>
      </c>
    </row>
  </sheetData>
  <mergeCells count="1">
    <mergeCell ref="A1:G1"/>
  </mergeCells>
  <pageMargins left="0.75" right="0.75" top="1" bottom="1" header="0.5" footer="0.5"/>
  <legacyDrawing xmlns:r="http://schemas.openxmlformats.org/officeDocument/2006/relationships" r:id="anysvml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cols>
    <col width="26" customWidth="1" min="1" max="1"/>
    <col width="92" customWidth="1" min="2" max="2"/>
  </cols>
  <sheetData>
    <row r="1">
      <c r="A1" s="41" t="inlineStr">
        <is>
          <t>Guide d’utilisation</t>
        </is>
      </c>
    </row>
    <row r="2"/>
    <row r="3">
      <c r="A3" s="45" t="inlineStr">
        <is>
          <t>1. Personnaliser les KPI</t>
        </is>
      </c>
      <c r="B3" s="46" t="inlineStr">
        <is>
          <t>Modifiez la feuille Variables pour renommer les KPI, changer les unités, définir l’agrégation et ajuster les objectifs.</t>
        </is>
      </c>
    </row>
    <row r="4"/>
    <row r="5">
      <c r="A5" s="45" t="inlineStr">
        <is>
          <t>2. Charger vos données</t>
        </is>
      </c>
      <c r="B5" s="46" t="inlineStr">
        <is>
          <t>Remplacez les lignes d’exemple dans Base KPI. Gardez les mêmes colonnes pour que l’automatisation fonctionne.</t>
        </is>
      </c>
    </row>
    <row r="6"/>
    <row r="7">
      <c r="A7" s="45" t="inlineStr">
        <is>
          <t>3. Filtrer la lecture</t>
        </is>
      </c>
      <c r="B7" s="46" t="inlineStr">
        <is>
          <t>Dans Tableau de bord, choisissez un mois et un processus. La vue Tous affiche la synthèse globale.</t>
        </is>
      </c>
    </row>
    <row r="8"/>
    <row r="9">
      <c r="A9" s="45" t="inlineStr">
        <is>
          <t>4. Réutiliser le fichier</t>
        </is>
      </c>
      <c r="B9" s="46" t="inlineStr">
        <is>
          <t>Ce modèle convient à la finance, au support, à la production, à la qualité, aux RH ou à tout autre usage.</t>
        </is>
      </c>
    </row>
    <row r="10"/>
    <row r="11">
      <c r="A11" s="45" t="inlineStr">
        <is>
          <t>5. Zones modifiables</t>
        </is>
      </c>
      <c r="B11" s="46" t="inlineStr">
        <is>
          <t>Les cellules en bleu indiquent les zones destinées à être modifiées facilement.</t>
        </is>
      </c>
    </row>
    <row r="12"/>
    <row r="13">
      <c r="A13" s="45" t="inlineStr">
        <is>
          <t>6. KPI abstraits</t>
        </is>
      </c>
      <c r="B13" s="46" t="inlineStr">
        <is>
          <t>KPI_1 à KPI_5 sont des variables génériques. Vous pouvez les transformer en indicateurs métier sans refaire le dashboard.</t>
        </is>
      </c>
    </row>
  </sheetData>
  <mergeCells count="1">
    <mergeCell ref="A1:F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</cols>
  <sheetData>
    <row r="1">
      <c r="A1" s="30" t="inlineStr">
        <is>
          <t>Listes techniques</t>
        </is>
      </c>
    </row>
    <row r="2"/>
    <row r="3">
      <c r="A3" s="5" t="inlineStr">
        <is>
          <t>Mois</t>
        </is>
      </c>
      <c r="B3" s="5" t="inlineStr">
        <is>
          <t>Processus</t>
        </is>
      </c>
      <c r="C3" s="5" t="inlineStr">
        <is>
          <t>Codes KPI</t>
        </is>
      </c>
    </row>
    <row r="4">
      <c r="A4" s="5" t="inlineStr">
        <is>
          <t>Tous</t>
        </is>
      </c>
      <c r="B4" s="5" t="inlineStr">
        <is>
          <t>Tous</t>
        </is>
      </c>
      <c r="C4" s="5" t="inlineStr">
        <is>
          <t>KPI_1</t>
        </is>
      </c>
    </row>
    <row r="5">
      <c r="A5" s="5" t="inlineStr">
        <is>
          <t>janv. 2026</t>
        </is>
      </c>
      <c r="B5" s="5" t="inlineStr">
        <is>
          <t>Finance</t>
        </is>
      </c>
      <c r="C5" s="5" t="inlineStr">
        <is>
          <t>KPI_2</t>
        </is>
      </c>
    </row>
    <row r="6">
      <c r="A6" s="5" t="inlineStr">
        <is>
          <t>févr. 2026</t>
        </is>
      </c>
      <c r="B6" s="5" t="inlineStr">
        <is>
          <t>Opérations</t>
        </is>
      </c>
      <c r="C6" s="5" t="inlineStr">
        <is>
          <t>KPI_3</t>
        </is>
      </c>
    </row>
    <row r="7">
      <c r="A7" s="5" t="inlineStr">
        <is>
          <t>mars 2026</t>
        </is>
      </c>
      <c r="B7" s="5" t="inlineStr">
        <is>
          <t>Support</t>
        </is>
      </c>
      <c r="C7" s="5" t="inlineStr">
        <is>
          <t>KPI_4</t>
        </is>
      </c>
    </row>
    <row r="8">
      <c r="A8" s="5" t="inlineStr">
        <is>
          <t>avr. 2026</t>
        </is>
      </c>
      <c r="B8" s="5" t="inlineStr">
        <is>
          <t>Ventes</t>
        </is>
      </c>
      <c r="C8" s="5" t="inlineStr">
        <is>
          <t>KPI_5</t>
        </is>
      </c>
    </row>
    <row r="9">
      <c r="A9" s="5" t="inlineStr">
        <is>
          <t>mai 2026</t>
        </is>
      </c>
      <c r="B9" s="5" t="inlineStr">
        <is>
          <t>RH</t>
        </is>
      </c>
    </row>
    <row r="10">
      <c r="A10" s="5" t="inlineStr">
        <is>
          <t>juin 2026</t>
        </is>
      </c>
      <c r="B10" s="5" t="inlineStr">
        <is>
          <t>Qualité</t>
        </is>
      </c>
    </row>
    <row r="11">
      <c r="A11" s="5" t="inlineStr">
        <is>
          <t>juil. 2026</t>
        </is>
      </c>
    </row>
    <row r="12">
      <c r="A12" s="5" t="inlineStr">
        <is>
          <t>août 2026</t>
        </is>
      </c>
    </row>
    <row r="13">
      <c r="A13" s="5" t="inlineStr">
        <is>
          <t>sept. 2026</t>
        </is>
      </c>
    </row>
    <row r="14">
      <c r="A14" s="5" t="inlineStr">
        <is>
          <t>oct. 2026</t>
        </is>
      </c>
    </row>
    <row r="15">
      <c r="A15" s="5" t="inlineStr">
        <is>
          <t>nov. 2026</t>
        </is>
      </c>
    </row>
    <row r="16">
      <c r="A16" s="5" t="inlineStr">
        <is>
          <t>déc. 2026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2026-03-23T16:30:49Z</dcterms:created>
  <dcterms:modified xmlns:dcterms="http://purl.org/dc/terms/" xmlns:xsi="http://www.w3.org/2001/XMLSchema-instance" xsi:type="dcterms:W3CDTF">2026-03-23T16:30:49Z</dcterms:modified>
</cp:coreProperties>
</file>