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c4034cc82a47a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Note de frais" sheetId="1" r:id="R3612db4176bb4e7f"/>
  </x:sheets>
  <x:definedNames>
    <x:definedName name="_xlnm.Print_Titles" localSheetId="0">'Note de frais'!$1:$8</x:definedName>
    <x:definedName name="_xlnm.Print_Area" localSheetId="0">'Note de frais'!$A$1:$K$29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H4" authorId="0">
      <x:text>
        <x:r>
          <x:t>Saisir le barème kilométrique applicable en DH par km.</x:t>
        </x:r>
      </x:text>
    </x:comment>
    <x:comment ref="H5" authorId="0">
      <x:text>
        <x:r>
          <x:t>Montant déjà avancé au collaborateur. Le calcul À rembourser s'ajuste automatiquement.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164" formatCode="0.00&quot; DH&quot;"/>
    <x:numFmt numFmtId="165" formatCode="#,##0.00&quot; DH&quot;;[Red](#,##0.00&quot; DH&quot;)"/>
    <x:numFmt numFmtId="166" formatCode="dd/mm/yyyy"/>
    <x:numFmt numFmtId="167" formatCode="0.0&quot; km&quot;"/>
  </x:numFmts>
  <x:fonts count="9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0"/>
      <x:color rgb="005B6575"/>
    </x:font>
    <x:font>
      <x:b/>
      <x:color rgb="00FFFFFF"/>
    </x:font>
    <x:font>
      <x:b/>
      <x:color rgb="000000FF"/>
    </x:font>
    <x:font>
      <x:b/>
      <x:sz val="12"/>
      <x:color rgb="00000000"/>
    </x:font>
    <x:font>
      <x:b/>
      <x:sz val="10"/>
      <x:color rgb="00FFFFFF"/>
    </x:font>
    <x:font>
      <x:b/>
      <x:color rgb="001F3A5F"/>
    </x:font>
    <x:font>
      <x:b/>
    </x:font>
  </x:fonts>
  <x:fills count="13">
    <x:fill>
      <x:patternFill patternType="none"/>
    </x:fill>
    <x:fill>
      <x:patternFill patternType="gray125"/>
    </x:fill>
    <x:fill>
      <x:patternFill patternType="solid">
        <x:fgColor rgb="001F3A5F"/>
      </x:patternFill>
    </x:fill>
    <x:fill>
      <x:patternFill patternType="solid">
        <x:fgColor rgb="00F7F9FC"/>
      </x:patternFill>
    </x:fill>
    <x:fill>
      <x:patternFill patternType="solid">
        <x:fgColor rgb="000E7490"/>
      </x:patternFill>
    </x:fill>
    <x:fill>
      <x:patternFill patternType="solid">
        <x:fgColor rgb="00C28A2C"/>
      </x:patternFill>
    </x:fill>
    <x:fill>
      <x:patternFill patternType="solid">
        <x:fgColor rgb="001F7A4C"/>
      </x:patternFill>
    </x:fill>
    <x:fill>
      <x:patternFill patternType="solid">
        <x:fgColor rgb="00FFFFFF"/>
      </x:patternFill>
    </x:fill>
    <x:fill>
      <x:patternFill patternType="solid">
        <x:fgColor rgb="00DCEBFA"/>
      </x:patternFill>
    </x:fill>
    <x:fill>
      <x:patternFill patternType="solid">
        <x:fgColor rgb="00D9F0E4"/>
      </x:patternFill>
    </x:fill>
    <x:fill>
      <x:patternFill patternType="solid">
        <x:fgColor rgb="00E8ECF3"/>
      </x:patternFill>
    </x:fill>
    <x:fill>
      <x:patternFill patternType="solid">
        <x:fgColor rgb="00FFF7E8"/>
      </x:patternFill>
    </x:fill>
    <x:fill>
      <x:patternFill patternType="solid">
        <x:fgColor rgb="00FFF4CC"/>
      </x:patternFill>
    </x:fill>
  </x:fills>
  <x:borders count="12">
    <x:border>
      <x:left/>
      <x:right/>
      <x:top/>
      <x:bottom/>
      <x:diagonal/>
    </x:border>
    <x:border>
      <x:left style="thin">
        <x:color rgb="00D7DDE8"/>
      </x:left>
      <x:right style="thin">
        <x:color rgb="00D7DDE8"/>
      </x:right>
      <x:top style="thin">
        <x:color rgb="00D7DDE8"/>
      </x:top>
      <x:bottom style="thin">
        <x:color rgb="00D7DDE8"/>
      </x:bottom>
    </x:border>
    <x:border>
      <x:top style="medium">
        <x:color rgb="001F3A5F"/>
      </x:top>
    </x:border>
    <x:border>
      <x:left/>
      <x:right/>
      <x:top style="thin">
        <x:color rgb="00D7DDE8"/>
      </x:top>
      <x:bottom/>
      <x:diagonal/>
    </x:border>
    <x:border>
      <x:left style="thin">
        <x:color rgb="00D7DDE8"/>
      </x:left>
      <x:right/>
      <x:top/>
      <x:bottom/>
      <x:diagonal/>
    </x:border>
    <x:border>
      <x:left/>
      <x:right style="thin">
        <x:color rgb="00D7DDE8"/>
      </x:right>
      <x:top style="thin">
        <x:color rgb="00D7DDE8"/>
      </x:top>
      <x:bottom/>
      <x:diagonal/>
    </x:border>
    <x:border>
      <x:left/>
      <x:right style="thin">
        <x:color rgb="00D7DDE8"/>
      </x:right>
      <x:top/>
      <x:bottom/>
      <x:diagonal/>
    </x:border>
    <x:border>
      <x:left style="thin">
        <x:color rgb="00D7DDE8"/>
      </x:left>
      <x:right/>
      <x:top/>
      <x:bottom style="thin">
        <x:color rgb="00D7DDE8"/>
      </x:bottom>
      <x:diagonal/>
    </x:border>
    <x:border>
      <x:left/>
      <x:right style="thin">
        <x:color rgb="00D7DDE8"/>
      </x:right>
      <x:top/>
      <x:bottom style="thin">
        <x:color rgb="00D7DDE8"/>
      </x:bottom>
      <x:diagonal/>
    </x:border>
    <x:border>
      <x:left/>
      <x:right style="thin">
        <x:color rgb="00D7DDE8"/>
      </x:right>
      <x:top style="thin">
        <x:color rgb="00D7DDE8"/>
      </x:top>
      <x:bottom style="thin">
        <x:color rgb="00D7DDE8"/>
      </x:bottom>
      <x:diagonal/>
    </x:border>
    <x:border>
      <x:left/>
      <x:right/>
      <x:top style="thin">
        <x:color rgb="00D7DDE8"/>
      </x:top>
      <x:bottom style="thin">
        <x:color rgb="00D7DDE8"/>
      </x:bottom>
      <x:diagonal/>
    </x:border>
    <x:border>
      <x:left/>
      <x:right/>
      <x:top/>
      <x:bottom style="thin">
        <x:color rgb="00D7DDE8"/>
      </x:bottom>
      <x:diagonal/>
    </x:border>
  </x:borders>
  <x:cellStyleXfs count="1">
    <x:xf numFmtId="0" fontId="0" fillId="0" borderId="0"/>
  </x:cellStyleXfs>
  <x:cellXfs count="46">
    <x:xf numFmtId="0" fontId="0" fillId="0" borderId="0" xfId="0"/>
    <x:xf numFmtId="0" fontId="1" fillId="2" borderId="0" xfId="0" applyAlignment="1">
      <x:alignment horizontal="center" vertical="center" wrapText="1"/>
    </x:xf>
    <x:xf numFmtId="0" fontId="2" fillId="3" borderId="0" xfId="0" applyAlignment="1">
      <x:alignment horizontal="center" vertical="center" wrapText="1"/>
    </x:xf>
    <x:xf numFmtId="0" fontId="3" fillId="4" borderId="0" xfId="0" applyAlignment="1">
      <x:alignment horizontal="center" vertical="center" wrapText="1"/>
    </x:xf>
    <x:xf numFmtId="0" fontId="4" fillId="3" borderId="1" xfId="0" applyAlignment="1">
      <x:alignment horizontal="left" vertical="center" wrapText="1"/>
    </x:xf>
    <x:xf numFmtId="0" fontId="0" fillId="3" borderId="1" xfId="0"/>
    <x:xf numFmtId="0" fontId="3" fillId="5" borderId="0" xfId="0" applyAlignment="1">
      <x:alignment horizontal="center" vertical="center" wrapText="1"/>
    </x:xf>
    <x:xf numFmtId="164" fontId="4" fillId="3" borderId="1" xfId="0" applyAlignment="1">
      <x:alignment horizontal="center" vertical="center" wrapText="1"/>
    </x:xf>
    <x:xf numFmtId="0" fontId="3" fillId="4" borderId="1" xfId="0" applyAlignment="1">
      <x:alignment horizontal="center" vertical="center" wrapText="1"/>
    </x:xf>
    <x:xf numFmtId="165" fontId="5" fillId="3" borderId="1" xfId="0" applyAlignment="1">
      <x:alignment horizontal="center" vertical="center" wrapText="1"/>
    </x:xf>
    <x:xf numFmtId="165" fontId="4" fillId="3" borderId="1" xfId="0" applyAlignment="1">
      <x:alignment horizontal="center" vertical="center" wrapText="1"/>
    </x:xf>
    <x:xf numFmtId="0" fontId="3" fillId="6" borderId="1" xfId="0" applyAlignment="1">
      <x:alignment horizontal="center" vertical="center" wrapText="1"/>
    </x:xf>
    <x:xf numFmtId="0" fontId="4" fillId="12" borderId="1" xfId="0" applyAlignment="1">
      <x:alignment horizontal="center" vertical="center" wrapText="1"/>
    </x:xf>
    <x:xf numFmtId="0" fontId="3" fillId="2" borderId="1" xfId="0" applyAlignment="1">
      <x:alignment horizontal="center" vertical="center" wrapText="1"/>
    </x:xf>
    <x:xf numFmtId="0" fontId="6" fillId="2" borderId="1" xfId="0" applyAlignment="1">
      <x:alignment horizontal="center" vertical="center" wrapText="1"/>
    </x:xf>
    <x:xf numFmtId="166" fontId="0" fillId="7" borderId="1" xfId="0" applyAlignment="1">
      <x:alignment horizontal="center" vertical="center" wrapText="1"/>
    </x:xf>
    <x:xf numFmtId="0" fontId="0" fillId="7" borderId="1" xfId="0" applyAlignment="1">
      <x:alignment horizontal="left" vertical="center" wrapText="1"/>
    </x:xf>
    <x:xf numFmtId="0" fontId="0" fillId="8" borderId="1" xfId="0" applyAlignment="1">
      <x:alignment horizontal="center" vertical="center" wrapText="1"/>
    </x:xf>
    <x:xf numFmtId="0" fontId="0" fillId="7" borderId="1" xfId="0" applyAlignment="1">
      <x:alignment horizontal="center" vertical="center" wrapText="1"/>
    </x:xf>
    <x:xf numFmtId="167" fontId="0" fillId="7" borderId="1" xfId="0" applyAlignment="1">
      <x:alignment horizontal="center" vertical="center" wrapText="1"/>
    </x:xf>
    <x:xf numFmtId="165" fontId="0" fillId="3" borderId="1" xfId="0" applyAlignment="1">
      <x:alignment horizontal="center" vertical="center" wrapText="1"/>
    </x:xf>
    <x:xf numFmtId="0" fontId="0" fillId="9" borderId="1" xfId="0" applyAlignment="1">
      <x:alignment horizontal="center" vertical="center" wrapText="1"/>
    </x:xf>
    <x:xf numFmtId="0" fontId="7" fillId="0" borderId="2" xfId="0"/>
    <x:xf numFmtId="0" fontId="0" fillId="0" borderId="2" xfId="0"/>
    <x:xf numFmtId="167" fontId="8" fillId="0" borderId="2" xfId="0"/>
    <x:xf numFmtId="165" fontId="8" fillId="0" borderId="2" xfId="0"/>
    <x:xf numFmtId="0" fontId="3" fillId="2" borderId="0" xfId="0" applyAlignment="1">
      <x:alignment horizontal="left" vertical="center" wrapText="1"/>
    </x:xf>
    <x:xf numFmtId="0" fontId="8" fillId="10" borderId="1" xfId="0" applyAlignment="1">
      <x:alignment horizontal="center" vertical="center" wrapText="1"/>
    </x:xf>
    <x:xf numFmtId="0" fontId="8" fillId="10" borderId="1" xfId="0" applyAlignment="1">
      <x:alignment horizontal="left" vertical="center" wrapText="1"/>
    </x:xf>
    <x:xf numFmtId="1" fontId="0" fillId="3" borderId="1" xfId="0" applyAlignment="1">
      <x:alignment horizontal="center" vertical="center" wrapText="1"/>
    </x:xf>
    <x:xf numFmtId="0" fontId="0" fillId="3" borderId="1" xfId="0" applyAlignment="1">
      <x:alignment horizontal="center" vertical="center" wrapText="1"/>
    </x:xf>
    <x:xf numFmtId="0" fontId="0" fillId="3" borderId="1" xfId="0" applyAlignment="1">
      <x:alignment horizontal="left" vertical="center" wrapText="1"/>
    </x:xf>
    <x:xf numFmtId="0" fontId="0" fillId="0" borderId="1" xfId="0" applyAlignment="1">
      <x:alignment horizontal="left" vertical="center" wrapText="1"/>
    </x:xf>
    <x:xf numFmtId="165" fontId="0" fillId="0" borderId="1" xfId="0" applyAlignment="1">
      <x:alignment horizontal="center" vertical="center" wrapText="1"/>
    </x:xf>
    <x:xf numFmtId="167" fontId="0" fillId="3" borderId="1" xfId="0" applyAlignment="1">
      <x:alignment horizontal="center" vertical="center" wrapText="1"/>
    </x:xf>
    <x:xf numFmtId="0" fontId="2" fillId="11" borderId="1" xfId="0" applyAlignment="1">
      <x:alignment horizontal="left" vertical="center" wrapText="1"/>
    </x:xf>
    <x:xf numFmtId="0" fontId="0" fillId="0" borderId="1" xfId="0"/>
    <x:xf numFmtId="0" fontId="0" fillId="0" borderId="10" xfId="0"/>
    <x:xf numFmtId="0" fontId="0" fillId="0" borderId="9" xfId="0"/>
    <x:xf numFmtId="0" fontId="0" fillId="0" borderId="5" xfId="0"/>
    <x:xf numFmtId="0" fontId="0" fillId="0" borderId="7" xfId="0"/>
    <x:xf numFmtId="0" fontId="0" fillId="0" borderId="8" xfId="0"/>
    <x:xf numFmtId="0" fontId="0" fillId="0" borderId="3" xfId="0"/>
    <x:xf numFmtId="0" fontId="0" fillId="0" borderId="4" xfId="0"/>
    <x:xf numFmtId="0" fontId="0" fillId="0" borderId="6" xfId="0"/>
    <x:xf numFmtId="0" fontId="0" fillId="0" borderId="11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125db4d86c34de9" /><Relationship Type="http://schemas.openxmlformats.org/officeDocument/2006/relationships/theme" Target="/xl/theme/theme1.xml" Id="R31f853bb8fdf4307" /><Relationship Type="http://schemas.openxmlformats.org/officeDocument/2006/relationships/sharedStrings" Target="/xl/sharedStrings.xml" Id="R510f575a4ca2490d" /><Relationship Type="http://schemas.openxmlformats.org/officeDocument/2006/relationships/worksheet" Target="/xl/worksheets/sheet1.xml" Id="R3612db4176bb4e7f" /><Relationship Type="http://schemas.microsoft.com/office/2017/10/relationships/person" Target="/xl/persons/person.xml" Id="R689ddc3c3efb4d35" /></Relationships>
</file>

<file path=xl/persons/person.xml><?xml version="1.0" encoding="utf-8"?>
<xltc:personList xmlns:xltc="http://schemas.microsoft.com/office/spreadsheetml/2018/threadedcomments">
  <xltc:person displayName="OpenAI" id="{D6CACACE-F1A2-BC9E-71FC-826EDA62346A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630dea6ef326413a" /><Relationship Type="http://schemas.openxmlformats.org/officeDocument/2006/relationships/vmlDrawing" Target="/xl/drawings/vmldrawing.vml" Id="R7595eec9be9c410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1" customWidth="1"/>
    <x:col min="2" max="2" width="22" customWidth="1"/>
    <x:col min="3" max="3" width="16" customWidth="1"/>
    <x:col min="4" max="4" width="13" customWidth="1"/>
    <x:col min="5" max="5" width="12" customWidth="1"/>
    <x:col min="6" max="6" width="12" customWidth="1"/>
    <x:col min="7" max="7" width="13" customWidth="1"/>
    <x:col min="8" max="8" width="13" customWidth="1"/>
    <x:col min="9" max="9" width="13" customWidth="1"/>
    <x:col min="10" max="10" width="14" customWidth="1"/>
    <x:col min="11" max="11" width="14" customWidth="1"/>
  </x:cols>
  <x:sheetData>
    <x:row r="1" ht="22" customHeight="1">
      <x:c r="A1" s="1" t="inlineStr">
        <x:is>
          <x:t xml:space="preserve">NOTE DE FRAIS • MODÈLE COMPACT PREMIUM</x:t>
        </x:is>
      </x:c>
    </x:row>
    <x:row r="2" ht="22" customHeight="1">
      <x:c r="A2" s="2" t="inlineStr">
        <x:is>
          <x:t xml:space="preserve">Un modèle clair, coloré et complet pour saisir les dépenses, calculer les remboursements et suivre la validation.</x:t>
        </x:is>
      </x:c>
    </x:row>
    <x:row r="3" ht="22" customHeight="1"/>
    <x:row r="4" ht="22" customHeight="1">
      <x:c r="A4" s="3" t="inlineStr">
        <x:is>
          <x:t xml:space="preserve">Collaborateur</x:t>
        </x:is>
      </x:c>
      <x:c r="C4" s="4" t="inlineStr">
        <x:is>
          <x:t xml:space="preserve">Claire Martin</x:t>
        </x:is>
      </x:c>
      <x:c r="D4" s="37" t="n"/>
      <x:c r="E4" s="38" t="n"/>
      <x:c r="G4" s="6" t="inlineStr">
        <x:is>
          <x:t xml:space="preserve">Barème km (DH/km)</x:t>
        </x:is>
      </x:c>
      <x:c r="H4" s="7" t="n">
        <x:v>1.2</x:v>
      </x:c>
      <x:c r="I4" s="38" t="n"/>
      <x:c r="J4" s="8" t="inlineStr">
        <x:is>
          <x:t xml:space="preserve">Total TTC</x:t>
        </x:is>
      </x:c>
      <x:c r="K4" s="9">
        <x:f>SUM(K10:K21)</x:f>
        <x:v>2117.9999999999995</x:v>
      </x:c>
    </x:row>
    <x:row r="5" ht="22" customHeight="1">
      <x:c r="A5" s="3" t="inlineStr">
        <x:is>
          <x:t xml:space="preserve">Service</x:t>
        </x:is>
      </x:c>
      <x:c r="C5" s="4" t="inlineStr">
        <x:is>
          <x:t xml:space="preserve">Direction commerciale</x:t>
        </x:is>
      </x:c>
      <x:c r="D5" s="37" t="n"/>
      <x:c r="E5" s="38" t="n"/>
      <x:c r="G5" s="6" t="inlineStr">
        <x:is>
          <x:t xml:space="preserve">Avance reçue</x:t>
        </x:is>
      </x:c>
      <x:c r="H5" s="10" t="n">
        <x:v>150</x:v>
      </x:c>
      <x:c r="I5" s="38" t="n"/>
      <x:c r="J5" s="11" t="inlineStr">
        <x:is>
          <x:t xml:space="preserve">À rembourser</x:t>
        </x:is>
      </x:c>
      <x:c r="K5" s="9">
        <x:f>MAX(K4-H5,0)</x:f>
        <x:v>1967.9999999999995</x:v>
      </x:c>
    </x:row>
    <x:row r="6" ht="22" customHeight="1">
      <x:c r="A6" s="3" t="inlineStr">
        <x:is>
          <x:t xml:space="preserve">Période</x:t>
        </x:is>
      </x:c>
      <x:c r="C6" s="4" t="inlineStr">
        <x:is>
          <x:t xml:space="preserve">Mai 2026</x:t>
        </x:is>
      </x:c>
      <x:c r="D6" s="37" t="n"/>
      <x:c r="E6" s="38" t="n"/>
      <x:c r="G6" s="6" t="inlineStr">
        <x:is>
          <x:t xml:space="preserve">Statut</x:t>
        </x:is>
      </x:c>
      <x:c r="H6" s="12" t="inlineStr">
        <x:is>
          <x:t xml:space="preserve">À contrôler</x:t>
        </x:is>
      </x:c>
      <x:c r="I6" s="38" t="n"/>
      <x:c r="J6" s="13" t="inlineStr">
        <x:is>
          <x:t xml:space="preserve">Écart</x:t>
        </x:is>
      </x:c>
      <x:c r="K6" s="9">
        <x:f>K4-H5</x:f>
        <x:v>1967.9999999999995</x:v>
      </x:c>
    </x:row>
    <x:row r="7" ht="22" customHeight="1"/>
    <x:row r="8" ht="22" customHeight="1">
      <x:c r="A8" s="14" t="inlineStr">
        <x:is>
          <x:t xml:space="preserve">Date</x:t>
        </x:is>
      </x:c>
      <x:c r="B8" s="14" t="inlineStr">
        <x:is>
          <x:t xml:space="preserve">Objet / Mission</x:t>
        </x:is>
      </x:c>
      <x:c r="C8" s="14" t="inlineStr">
        <x:is>
          <x:t xml:space="preserve">Catégorie</x:t>
        </x:is>
      </x:c>
      <x:c r="D8" s="14" t="inlineStr">
        <x:is>
          <x:t xml:space="preserve">Justificatif</x:t>
        </x:is>
      </x:c>
      <x:c r="E8" s="14" t="inlineStr">
        <x:is>
          <x:t xml:space="preserve">Paiement</x:t>
        </x:is>
      </x:c>
      <x:c r="F8" s="14" t="inlineStr">
        <x:is>
          <x:t xml:space="preserve">Km</x:t>
        </x:is>
      </x:c>
      <x:c r="G8" s="14" t="inlineStr">
        <x:is>
          <x:t xml:space="preserve">HT</x:t>
        </x:is>
      </x:c>
      <x:c r="H8" s="14" t="inlineStr">
        <x:is>
          <x:t xml:space="preserve">TVA</x:t>
        </x:is>
      </x:c>
      <x:c r="I8" s="14" t="inlineStr">
        <x:is>
          <x:t xml:space="preserve">TTC</x:t>
        </x:is>
      </x:c>
      <x:c r="J8" s="14" t="inlineStr">
        <x:is>
          <x:t xml:space="preserve">Refacturable</x:t>
        </x:is>
      </x:c>
      <x:c r="K8" s="14" t="inlineStr">
        <x:is>
          <x:t xml:space="preserve">Remboursé</x:t>
        </x:is>
      </x:c>
    </x:row>
    <x:row r="9" ht="22" customHeight="1">
      <x:c r="A9" s="15" t="inlineStr">
        <x:is>
          <x:t xml:space="preserve">05/05/2026</x:t>
        </x:is>
      </x:c>
      <x:c r="B9" s="16" t="inlineStr">
        <x:is>
          <x:t xml:space="preserve">Déplacement client Lyon</x:t>
        </x:is>
      </x:c>
      <x:c r="C9" s="17" t="inlineStr">
        <x:is>
          <x:t xml:space="preserve">Transport</x:t>
        </x:is>
      </x:c>
      <x:c r="D9" s="18" t="inlineStr">
        <x:is>
          <x:t xml:space="preserve">Oui</x:t>
        </x:is>
      </x:c>
      <x:c r="E9" s="18" t="inlineStr">
        <x:is>
          <x:t xml:space="preserve">CB</x:t>
        </x:is>
      </x:c>
      <x:c r="F9" s="19" t="n">
        <x:v>0</x:v>
      </x:c>
      <x:c r="G9" s="20" t="n">
        <x:v>180</x:v>
      </x:c>
      <x:c r="H9" s="20" t="n">
        <x:v>36</x:v>
      </x:c>
      <x:c r="I9" s="20" t="n">
        <x:v>216</x:v>
      </x:c>
      <x:c r="J9" s="21" t="inlineStr">
        <x:is>
          <x:t xml:space="preserve">Oui</x:t>
        </x:is>
      </x:c>
      <x:c r="K9" s="20">
        <x:f>I9</x:f>
        <x:v>216</x:v>
      </x:c>
    </x:row>
    <x:row r="10" ht="22" customHeight="1">
      <x:c r="A10" s="15" t="inlineStr">
        <x:is>
          <x:t xml:space="preserve">05/05/2026</x:t>
        </x:is>
      </x:c>
      <x:c r="B10" s="16" t="inlineStr">
        <x:is>
          <x:t xml:space="preserve">Déjeuner prospection</x:t>
        </x:is>
      </x:c>
      <x:c r="C10" s="17" t="inlineStr">
        <x:is>
          <x:t xml:space="preserve">Restauration</x:t>
        </x:is>
      </x:c>
      <x:c r="D10" s="18" t="inlineStr">
        <x:is>
          <x:t xml:space="preserve">Oui</x:t>
        </x:is>
      </x:c>
      <x:c r="E10" s="18" t="inlineStr">
        <x:is>
          <x:t xml:space="preserve">CB</x:t>
        </x:is>
      </x:c>
      <x:c r="F10" s="19" t="n">
        <x:v>0</x:v>
      </x:c>
      <x:c r="G10" s="20" t="n">
        <x:v>85</x:v>
      </x:c>
      <x:c r="H10" s="20" t="n">
        <x:v>17</x:v>
      </x:c>
      <x:c r="I10" s="20" t="n">
        <x:v>102</x:v>
      </x:c>
      <x:c r="J10" s="21" t="inlineStr">
        <x:is>
          <x:t xml:space="preserve">Non</x:t>
        </x:is>
      </x:c>
      <x:c r="K10" s="20">
        <x:f>I10</x:f>
        <x:v>102</x:v>
      </x:c>
    </x:row>
    <x:row r="11" ht="22" customHeight="1">
      <x:c r="A11" s="15" t="inlineStr">
        <x:is>
          <x:t xml:space="preserve">06/05/2026</x:t>
        </x:is>
      </x:c>
      <x:c r="B11" s="16" t="inlineStr">
        <x:is>
          <x:t xml:space="preserve">Hôtel mission Paris</x:t>
        </x:is>
      </x:c>
      <x:c r="C11" s="17" t="inlineStr">
        <x:is>
          <x:t xml:space="preserve">Hébergement</x:t>
        </x:is>
      </x:c>
      <x:c r="D11" s="18" t="inlineStr">
        <x:is>
          <x:t xml:space="preserve">Oui</x:t>
        </x:is>
      </x:c>
      <x:c r="E11" s="18" t="inlineStr">
        <x:is>
          <x:t xml:space="preserve">CB</x:t>
        </x:is>
      </x:c>
      <x:c r="F11" s="19" t="n">
        <x:v>0</x:v>
      </x:c>
      <x:c r="G11" s="20" t="n">
        <x:v>420</x:v>
      </x:c>
      <x:c r="H11" s="20" t="n">
        <x:v>84</x:v>
      </x:c>
      <x:c r="I11" s="20" t="n">
        <x:v>504</x:v>
      </x:c>
      <x:c r="J11" s="21" t="inlineStr">
        <x:is>
          <x:t xml:space="preserve">Oui</x:t>
        </x:is>
      </x:c>
      <x:c r="K11" s="20">
        <x:f>I11</x:f>
        <x:v>504</x:v>
      </x:c>
    </x:row>
    <x:row r="12" ht="22" customHeight="1">
      <x:c r="A12" s="15" t="inlineStr">
        <x:is>
          <x:t xml:space="preserve">08/05/2026</x:t>
        </x:is>
      </x:c>
      <x:c r="B12" s="16" t="inlineStr">
        <x:is>
          <x:t xml:space="preserve">Taxi gare</x:t>
        </x:is>
      </x:c>
      <x:c r="C12" s="17" t="inlineStr">
        <x:is>
          <x:t xml:space="preserve">Transport</x:t>
        </x:is>
      </x:c>
      <x:c r="D12" s="18" t="inlineStr">
        <x:is>
          <x:t xml:space="preserve">Oui</x:t>
        </x:is>
      </x:c>
      <x:c r="E12" s="18" t="inlineStr">
        <x:is>
          <x:t xml:space="preserve">Espèces</x:t>
        </x:is>
      </x:c>
      <x:c r="F12" s="19" t="n">
        <x:v>0</x:v>
      </x:c>
      <x:c r="G12" s="20" t="n">
        <x:v>60</x:v>
      </x:c>
      <x:c r="H12" s="20" t="n">
        <x:v>12</x:v>
      </x:c>
      <x:c r="I12" s="20" t="n">
        <x:v>72</x:v>
      </x:c>
      <x:c r="J12" s="21" t="inlineStr">
        <x:is>
          <x:t xml:space="preserve">Non</x:t>
        </x:is>
      </x:c>
      <x:c r="K12" s="20">
        <x:f>I12</x:f>
        <x:v>72</x:v>
      </x:c>
    </x:row>
    <x:row r="13" ht="22" customHeight="1">
      <x:c r="A13" s="15" t="inlineStr">
        <x:is>
          <x:t xml:space="preserve">10/05/2026</x:t>
        </x:is>
      </x:c>
      <x:c r="B13" s="16" t="inlineStr">
        <x:is>
          <x:t xml:space="preserve">Visite secteur</x:t>
        </x:is>
      </x:c>
      <x:c r="C13" s="17" t="inlineStr">
        <x:is>
          <x:t xml:space="preserve">Kilométrique</x:t>
        </x:is>
      </x:c>
      <x:c r="D13" s="18" t="inlineStr">
        <x:is>
          <x:t xml:space="preserve">Oui</x:t>
        </x:is>
      </x:c>
      <x:c r="E13" s="18" t="inlineStr">
        <x:is>
          <x:t xml:space="preserve">Perso</x:t>
        </x:is>
      </x:c>
      <x:c r="F13" s="19" t="n">
        <x:v>128</x:v>
      </x:c>
      <x:c r="G13" s="20">
        <x:f>F13*$H$4/1.2</x:f>
        <x:v>128</x:v>
      </x:c>
      <x:c r="H13" s="20">
        <x:f>G13*0.2</x:f>
        <x:v>25.6</x:v>
      </x:c>
      <x:c r="I13" s="20">
        <x:f>G13+H13</x:f>
        <x:v>153.6</x:v>
      </x:c>
      <x:c r="J13" s="21" t="inlineStr">
        <x:is>
          <x:t xml:space="preserve">Non</x:t>
        </x:is>
      </x:c>
      <x:c r="K13" s="20">
        <x:f>I13</x:f>
        <x:v>153.6</x:v>
      </x:c>
    </x:row>
    <x:row r="14" ht="22" customHeight="1">
      <x:c r="A14" s="15" t="inlineStr">
        <x:is>
          <x:t xml:space="preserve">12/05/2026</x:t>
        </x:is>
      </x:c>
      <x:c r="B14" s="16" t="inlineStr">
        <x:is>
          <x:t xml:space="preserve">Parking salon pro</x:t>
        </x:is>
      </x:c>
      <x:c r="C14" s="17" t="inlineStr">
        <x:is>
          <x:t xml:space="preserve">Stationnement</x:t>
        </x:is>
      </x:c>
      <x:c r="D14" s="18" t="inlineStr">
        <x:is>
          <x:t xml:space="preserve">Oui</x:t>
        </x:is>
      </x:c>
      <x:c r="E14" s="18" t="inlineStr">
        <x:is>
          <x:t xml:space="preserve">CB</x:t>
        </x:is>
      </x:c>
      <x:c r="F14" s="19" t="n">
        <x:v>0</x:v>
      </x:c>
      <x:c r="G14" s="20" t="n">
        <x:v>35</x:v>
      </x:c>
      <x:c r="H14" s="20" t="n">
        <x:v>7</x:v>
      </x:c>
      <x:c r="I14" s="20" t="n">
        <x:v>42</x:v>
      </x:c>
      <x:c r="J14" s="21" t="inlineStr">
        <x:is>
          <x:t xml:space="preserve">Non</x:t>
        </x:is>
      </x:c>
      <x:c r="K14" s="20">
        <x:f>I14</x:f>
        <x:v>42</x:v>
      </x:c>
    </x:row>
    <x:row r="15" ht="22" customHeight="1">
      <x:c r="A15" s="15" t="inlineStr">
        <x:is>
          <x:t xml:space="preserve">14/05/2026</x:t>
        </x:is>
      </x:c>
      <x:c r="B15" s="16" t="inlineStr">
        <x:is>
          <x:t xml:space="preserve">Achat fournitures</x:t>
        </x:is>
      </x:c>
      <x:c r="C15" s="17" t="inlineStr">
        <x:is>
          <x:t xml:space="preserve">Fournitures</x:t>
        </x:is>
      </x:c>
      <x:c r="D15" s="18" t="inlineStr">
        <x:is>
          <x:t xml:space="preserve">Oui</x:t>
        </x:is>
      </x:c>
      <x:c r="E15" s="18" t="inlineStr">
        <x:is>
          <x:t xml:space="preserve">CB</x:t>
        </x:is>
      </x:c>
      <x:c r="F15" s="19" t="n">
        <x:v>0</x:v>
      </x:c>
      <x:c r="G15" s="20" t="n">
        <x:v>95</x:v>
      </x:c>
      <x:c r="H15" s="20" t="n">
        <x:v>19</x:v>
      </x:c>
      <x:c r="I15" s="20" t="n">
        <x:v>114</x:v>
      </x:c>
      <x:c r="J15" s="21" t="inlineStr">
        <x:is>
          <x:t xml:space="preserve">Oui</x:t>
        </x:is>
      </x:c>
      <x:c r="K15" s="20">
        <x:f>I15</x:f>
        <x:v>114</x:v>
      </x:c>
    </x:row>
    <x:row r="16" ht="22" customHeight="1">
      <x:c r="A16" s="15" t="inlineStr">
        <x:is>
          <x:t xml:space="preserve">16/05/2026</x:t>
        </x:is>
      </x:c>
      <x:c r="B16" s="16" t="inlineStr">
        <x:is>
          <x:t xml:space="preserve">Déjeuner partenaire</x:t>
        </x:is>
      </x:c>
      <x:c r="C16" s="17" t="inlineStr">
        <x:is>
          <x:t xml:space="preserve">Restauration</x:t>
        </x:is>
      </x:c>
      <x:c r="D16" s="18" t="inlineStr">
        <x:is>
          <x:t xml:space="preserve">Oui</x:t>
        </x:is>
      </x:c>
      <x:c r="E16" s="18" t="inlineStr">
        <x:is>
          <x:t xml:space="preserve">CB</x:t>
        </x:is>
      </x:c>
      <x:c r="F16" s="19" t="n">
        <x:v>0</x:v>
      </x:c>
      <x:c r="G16" s="20" t="n">
        <x:v>120</x:v>
      </x:c>
      <x:c r="H16" s="20" t="n">
        <x:v>24</x:v>
      </x:c>
      <x:c r="I16" s="20" t="n">
        <x:v>144</x:v>
      </x:c>
      <x:c r="J16" s="21" t="inlineStr">
        <x:is>
          <x:t xml:space="preserve">Oui</x:t>
        </x:is>
      </x:c>
      <x:c r="K16" s="20">
        <x:f>I16</x:f>
        <x:v>144</x:v>
      </x:c>
    </x:row>
    <x:row r="17" ht="22" customHeight="1">
      <x:c r="A17" s="15" t="inlineStr">
        <x:is>
          <x:t xml:space="preserve">18/05/2026</x:t>
        </x:is>
      </x:c>
      <x:c r="B17" s="16" t="inlineStr">
        <x:is>
          <x:t xml:space="preserve">Train Casablanca-Rabat</x:t>
        </x:is>
      </x:c>
      <x:c r="C17" s="17" t="inlineStr">
        <x:is>
          <x:t xml:space="preserve">Transport</x:t>
        </x:is>
      </x:c>
      <x:c r="D17" s="18" t="inlineStr">
        <x:is>
          <x:t xml:space="preserve">Oui</x:t>
        </x:is>
      </x:c>
      <x:c r="E17" s="18" t="inlineStr">
        <x:is>
          <x:t xml:space="preserve">CB</x:t>
        </x:is>
      </x:c>
      <x:c r="F17" s="19" t="n">
        <x:v>0</x:v>
      </x:c>
      <x:c r="G17" s="20" t="n">
        <x:v>140</x:v>
      </x:c>
      <x:c r="H17" s="20" t="n">
        <x:v>28</x:v>
      </x:c>
      <x:c r="I17" s="20" t="n">
        <x:v>168</x:v>
      </x:c>
      <x:c r="J17" s="21" t="inlineStr">
        <x:is>
          <x:t xml:space="preserve">Oui</x:t>
        </x:is>
      </x:c>
      <x:c r="K17" s="20">
        <x:f>I17</x:f>
        <x:v>168</x:v>
      </x:c>
    </x:row>
    <x:row r="18" ht="22" customHeight="1">
      <x:c r="A18" s="15" t="inlineStr">
        <x:is>
          <x:t xml:space="preserve">21/05/2026</x:t>
        </x:is>
      </x:c>
      <x:c r="B18" s="16" t="inlineStr">
        <x:is>
          <x:t xml:space="preserve">Hôtel déplacement</x:t>
        </x:is>
      </x:c>
      <x:c r="C18" s="17" t="inlineStr">
        <x:is>
          <x:t xml:space="preserve">Hébergement</x:t>
        </x:is>
      </x:c>
      <x:c r="D18" s="18" t="inlineStr">
        <x:is>
          <x:t xml:space="preserve">Oui</x:t>
        </x:is>
      </x:c>
      <x:c r="E18" s="18" t="inlineStr">
        <x:is>
          <x:t xml:space="preserve">CB</x:t>
        </x:is>
      </x:c>
      <x:c r="F18" s="19" t="n">
        <x:v>0</x:v>
      </x:c>
      <x:c r="G18" s="20" t="n">
        <x:v>390</x:v>
      </x:c>
      <x:c r="H18" s="20" t="n">
        <x:v>78</x:v>
      </x:c>
      <x:c r="I18" s="20" t="n">
        <x:v>468</x:v>
      </x:c>
      <x:c r="J18" s="21" t="inlineStr">
        <x:is>
          <x:t xml:space="preserve">Oui</x:t>
        </x:is>
      </x:c>
      <x:c r="K18" s="20">
        <x:f>I18</x:f>
        <x:v>468</x:v>
      </x:c>
    </x:row>
    <x:row r="19" ht="22" customHeight="1">
      <x:c r="A19" s="15" t="inlineStr">
        <x:is>
          <x:t xml:space="preserve">24/05/2026</x:t>
        </x:is>
      </x:c>
      <x:c r="B19" s="16" t="inlineStr">
        <x:is>
          <x:t xml:space="preserve">Mission zone sud</x:t>
        </x:is>
      </x:c>
      <x:c r="C19" s="17" t="inlineStr">
        <x:is>
          <x:t xml:space="preserve">Kilométrique</x:t>
        </x:is>
      </x:c>
      <x:c r="D19" s="18" t="inlineStr">
        <x:is>
          <x:t xml:space="preserve">Oui</x:t>
        </x:is>
      </x:c>
      <x:c r="E19" s="18" t="inlineStr">
        <x:is>
          <x:t xml:space="preserve">Perso</x:t>
        </x:is>
      </x:c>
      <x:c r="F19" s="19" t="n">
        <x:v>84</x:v>
      </x:c>
      <x:c r="G19" s="20">
        <x:f>F19*$H$4/1.2</x:f>
        <x:v>84</x:v>
      </x:c>
      <x:c r="H19" s="20">
        <x:f>G19*0.2</x:f>
        <x:v>16.8</x:v>
      </x:c>
      <x:c r="I19" s="20">
        <x:f>G19+H19</x:f>
        <x:v>100.8</x:v>
      </x:c>
      <x:c r="J19" s="21" t="inlineStr">
        <x:is>
          <x:t xml:space="preserve">Non</x:t>
        </x:is>
      </x:c>
      <x:c r="K19" s="20">
        <x:f>I19</x:f>
        <x:v>100.8</x:v>
      </x:c>
    </x:row>
    <x:row r="20" ht="22" customHeight="1">
      <x:c r="A20" s="15" t="inlineStr">
        <x:is>
          <x:t xml:space="preserve">27/05/2026</x:t>
        </x:is>
      </x:c>
      <x:c r="B20" s="16" t="inlineStr">
        <x:is>
          <x:t xml:space="preserve">Dîner client</x:t>
        </x:is>
      </x:c>
      <x:c r="C20" s="17" t="inlineStr">
        <x:is>
          <x:t xml:space="preserve">Restauration</x:t>
        </x:is>
      </x:c>
      <x:c r="D20" s="18" t="inlineStr">
        <x:is>
          <x:t xml:space="preserve">Oui</x:t>
        </x:is>
      </x:c>
      <x:c r="E20" s="18" t="inlineStr">
        <x:is>
          <x:t xml:space="preserve">CB</x:t>
        </x:is>
      </x:c>
      <x:c r="F20" s="19" t="n">
        <x:v>0</x:v>
      </x:c>
      <x:c r="G20" s="20" t="n">
        <x:v>160</x:v>
      </x:c>
      <x:c r="H20" s="20" t="n">
        <x:v>32</x:v>
      </x:c>
      <x:c r="I20" s="20" t="n">
        <x:v>192</x:v>
      </x:c>
      <x:c r="J20" s="21" t="inlineStr">
        <x:is>
          <x:t xml:space="preserve">Oui</x:t>
        </x:is>
      </x:c>
      <x:c r="K20" s="20">
        <x:f>I20</x:f>
        <x:v>192</x:v>
      </x:c>
    </x:row>
    <x:row r="21" ht="22" customHeight="1">
      <x:c r="A21" s="15" t="inlineStr">
        <x:is>
          <x:t xml:space="preserve">29/05/2026</x:t>
        </x:is>
      </x:c>
      <x:c r="B21" s="16" t="inlineStr">
        <x:is>
          <x:t xml:space="preserve">Péage</x:t>
        </x:is>
      </x:c>
      <x:c r="C21" s="17" t="inlineStr">
        <x:is>
          <x:t xml:space="preserve">Transport</x:t>
        </x:is>
      </x:c>
      <x:c r="D21" s="18" t="inlineStr">
        <x:is>
          <x:t xml:space="preserve">Oui</x:t>
        </x:is>
      </x:c>
      <x:c r="E21" s="18" t="inlineStr">
        <x:is>
          <x:t xml:space="preserve">CB</x:t>
        </x:is>
      </x:c>
      <x:c r="F21" s="19" t="n">
        <x:v>0</x:v>
      </x:c>
      <x:c r="G21" s="20" t="n">
        <x:v>48</x:v>
      </x:c>
      <x:c r="H21" s="20" t="n">
        <x:v>9.6</x:v>
      </x:c>
      <x:c r="I21" s="20" t="n">
        <x:v>57.6</x:v>
      </x:c>
      <x:c r="J21" s="21" t="inlineStr">
        <x:is>
          <x:t xml:space="preserve">Non</x:t>
        </x:is>
      </x:c>
      <x:c r="K21" s="20">
        <x:f>I21</x:f>
        <x:v>57.6</x:v>
      </x:c>
    </x:row>
    <x:row r="22" ht="22" customHeight="1">
      <x:c r="A22" s="18" t="n"/>
      <x:c r="B22" s="16" t="n"/>
      <x:c r="C22" s="17" t="n"/>
      <x:c r="D22" s="18" t="n"/>
      <x:c r="E22" s="18" t="n"/>
      <x:c r="F22" s="19" t="n"/>
      <x:c r="G22" s="20" t="n"/>
      <x:c r="H22" s="20" t="n"/>
      <x:c r="I22" s="20" t="n"/>
      <x:c r="J22" s="21" t="n"/>
      <x:c r="K22" s="20" t="n"/>
    </x:row>
    <x:row r="23" ht="22" customHeight="1">
      <x:c r="A23" s="18" t="n"/>
      <x:c r="B23" s="16" t="n"/>
      <x:c r="C23" s="17" t="n"/>
      <x:c r="D23" s="18" t="n"/>
      <x:c r="E23" s="18" t="n"/>
      <x:c r="F23" s="19" t="n"/>
      <x:c r="G23" s="20" t="n"/>
      <x:c r="H23" s="20" t="n"/>
      <x:c r="I23" s="20" t="n"/>
      <x:c r="J23" s="21" t="n"/>
      <x:c r="K23" s="20" t="n"/>
    </x:row>
    <x:row r="24" ht="22" customHeight="1">
      <x:c r="A24" s="22" t="inlineStr">
        <x:is>
          <x:t xml:space="preserve">TOTAL</x:t>
        </x:is>
      </x:c>
      <x:c r="B24" s="23" t="n"/>
      <x:c r="C24" s="23" t="n"/>
      <x:c r="D24" s="23" t="n"/>
      <x:c r="E24" s="23" t="n"/>
      <x:c r="F24" s="24">
        <x:f>SUM(F9:F23)</x:f>
        <x:v>212</x:v>
      </x:c>
      <x:c r="G24" s="25">
        <x:f>SUM(G9:G23)</x:f>
        <x:v>1945</x:v>
      </x:c>
      <x:c r="H24" s="25">
        <x:f>SUM(H9:H23)</x:f>
        <x:v>389.00000000000006</x:v>
      </x:c>
      <x:c r="I24" s="25">
        <x:f>SUM(I9:I23)</x:f>
        <x:v>2334</x:v>
      </x:c>
      <x:c r="J24" s="23" t="n"/>
      <x:c r="K24" s="25">
        <x:f>SUM(K9:K23)</x:f>
        <x:v>2334</x:v>
      </x:c>
    </x:row>
    <x:row r="25" ht="22" customHeight="1"/>
    <x:row r="26" ht="22" customHeight="1">
      <x:c r="A26" s="26" t="inlineStr">
        <x:is>
          <x:t xml:space="preserve">Synthèse par catégorie</x:t>
        </x:is>
      </x:c>
      <x:c r="F26" s="26" t="inlineStr">
        <x:is>
          <x:t xml:space="preserve">Validation et contrôle</x:t>
        </x:is>
      </x:c>
    </x:row>
    <x:row r="27" ht="22" customHeight="1">
      <x:c r="A27" s="27" t="inlineStr">
        <x:is>
          <x:t xml:space="preserve">Catégorie</x:t>
        </x:is>
      </x:c>
      <x:c r="B27" s="27" t="inlineStr">
        <x:is>
          <x:t xml:space="preserve">Total TTC</x:t>
        </x:is>
      </x:c>
      <x:c r="C27" s="27" t="inlineStr">
        <x:is>
          <x:t xml:space="preserve">Refacturable</x:t>
        </x:is>
      </x:c>
      <x:c r="D27" s="27" t="inlineStr">
        <x:is>
          <x:t xml:space="preserve">Observations</x:t>
        </x:is>
      </x:c>
      <x:c r="F27" s="28" t="inlineStr">
        <x:is>
          <x:t xml:space="preserve">Lignes saisies</x:t>
        </x:is>
      </x:c>
      <x:c r="G27" s="29">
        <x:f>COUNTA(B9:B23)</x:f>
        <x:v>13</x:v>
      </x:c>
      <x:c r="I27" s="28" t="inlineStr">
        <x:is>
          <x:t xml:space="preserve">Visa manager</x:t>
        </x:is>
      </x:c>
      <x:c r="J27" s="30" t="inlineStr">
        <x:is>
          <x:t xml:space="preserve"/>
        </x:is>
      </x:c>
      <x:c r="K27" s="39" t="n"/>
    </x:row>
    <x:row r="28" ht="22" customHeight="1">
      <x:c r="A28" s="31" t="inlineStr">
        <x:is>
          <x:t xml:space="preserve">Transport</x:t>
        </x:is>
      </x:c>
      <x:c r="B28" s="20">
        <x:f>SUMIF($C$9:$C$23,A28,$I$9:$I$23)</x:f>
        <x:v>513.6</x:v>
      </x:c>
      <x:c r="C28" s="20">
        <x:f>SUMIFS($I$9:$I$23,$C$9:$C$23,A28,$J$9:$J$23,"Oui")</x:f>
        <x:v>384</x:v>
      </x:c>
      <x:c r="D28" s="31" t="inlineStr">
        <x:is>
          <x:t xml:space="preserve"/>
        </x:is>
      </x:c>
      <x:c r="F28" s="28" t="inlineStr">
        <x:is>
          <x:t xml:space="preserve">Justificatifs manquants</x:t>
        </x:is>
      </x:c>
      <x:c r="G28" s="29">
        <x:f>COUNTIF(D9:D23,"Non")</x:f>
        <x:v>0</x:v>
      </x:c>
      <x:c r="J28" s="40" t="n"/>
      <x:c r="K28" s="41" t="n"/>
    </x:row>
    <x:row r="29" ht="22" customHeight="1">
      <x:c r="A29" s="32" t="inlineStr">
        <x:is>
          <x:t xml:space="preserve">Restauration</x:t>
        </x:is>
      </x:c>
      <x:c r="B29" s="33">
        <x:f>SUMIF($C$9:$C$23,A29,$I$9:$I$23)</x:f>
        <x:v>438</x:v>
      </x:c>
      <x:c r="C29" s="33">
        <x:f>SUMIFS($I$9:$I$23,$C$9:$C$23,A29,$J$9:$J$23,"Oui")</x:f>
        <x:v>336</x:v>
      </x:c>
      <x:c r="D29" s="32" t="inlineStr">
        <x:is>
          <x:t xml:space="preserve"/>
        </x:is>
      </x:c>
      <x:c r="F29" s="28" t="inlineStr">
        <x:is>
          <x:t xml:space="preserve">Part refacturable</x:t>
        </x:is>
      </x:c>
      <x:c r="G29" s="20">
        <x:f>SUMIF(J9:J23,"Oui",I9:I23)</x:f>
        <x:v>1806</x:v>
      </x:c>
      <x:c r="I29" s="28" t="inlineStr">
        <x:is>
          <x:t xml:space="preserve">Visa comptabilité</x:t>
        </x:is>
      </x:c>
      <x:c r="J29" s="30" t="inlineStr">
        <x:is>
          <x:t xml:space="preserve"/>
        </x:is>
      </x:c>
      <x:c r="K29" s="39" t="n"/>
    </x:row>
    <x:row r="30" ht="22" customHeight="1">
      <x:c r="A30" s="31" t="inlineStr">
        <x:is>
          <x:t xml:space="preserve">Hébergement</x:t>
        </x:is>
      </x:c>
      <x:c r="B30" s="20">
        <x:f>SUMIF($C$9:$C$23,A30,$I$9:$I$23)</x:f>
        <x:v>972</x:v>
      </x:c>
      <x:c r="C30" s="20">
        <x:f>SUMIFS($I$9:$I$23,$C$9:$C$23,A30,$J$9:$J$23,"Oui")</x:f>
        <x:v>972</x:v>
      </x:c>
      <x:c r="D30" s="31" t="inlineStr">
        <x:is>
          <x:t xml:space="preserve"/>
        </x:is>
      </x:c>
      <x:c r="F30" s="28" t="inlineStr">
        <x:is>
          <x:t xml:space="preserve">Total km</x:t>
        </x:is>
      </x:c>
      <x:c r="G30" s="34">
        <x:f>SUM(F9:F23)</x:f>
        <x:v>212</x:v>
      </x:c>
      <x:c r="J30" s="40" t="n"/>
      <x:c r="K30" s="41" t="n"/>
    </x:row>
    <x:row r="31" ht="22" customHeight="1">
      <x:c r="A31" s="32" t="inlineStr">
        <x:is>
          <x:t xml:space="preserve">Kilométrique</x:t>
        </x:is>
      </x:c>
      <x:c r="B31" s="33">
        <x:f>SUMIF($C$9:$C$23,A31,$I$9:$I$23)</x:f>
        <x:v>254.39999999999998</x:v>
      </x:c>
      <x:c r="C31" s="33">
        <x:f>SUMIFS($I$9:$I$23,$C$9:$C$23,A31,$J$9:$J$23,"Oui")</x:f>
        <x:v>0</x:v>
      </x:c>
      <x:c r="D31" s="32" t="inlineStr">
        <x:is>
          <x:t xml:space="preserve"/>
        </x:is>
      </x:c>
    </x:row>
    <x:row r="32" ht="22" customHeight="1">
      <x:c r="A32" s="31" t="inlineStr">
        <x:is>
          <x:t xml:space="preserve">Autres</x:t>
        </x:is>
      </x:c>
      <x:c r="B32" s="20">
        <x:f>SUMIF($C$9:$C$23,A32,$I$9:$I$23)</x:f>
        <x:v>0</x:v>
      </x:c>
      <x:c r="C32" s="20">
        <x:f>SUMIFS($I$9:$I$23,$C$9:$C$23,A32,$J$9:$J$23,"Oui")</x:f>
        <x:v>0</x:v>
      </x:c>
      <x:c r="D32" s="31" t="inlineStr">
        <x:is>
          <x:t xml:space="preserve"/>
        </x:is>
      </x:c>
    </x:row>
    <x:row r="33" ht="22" customHeight="1">
      <x:c r="A33" s="35" t="inlineStr">
        <x:is>
          <x:t xml:space="preserve">Conseils d’utilisation  •  saisir une ligne par dépense  •  indiquer Oui/Non pour le justificatif  •  adapter le barème kilométrique dans le bloc supérieur  •  imprimer en paysage sur une seule page.</x:t>
        </x:is>
      </x:c>
      <x:c r="B33" s="42" t="n"/>
      <x:c r="C33" s="42" t="n"/>
      <x:c r="D33" s="42" t="n"/>
      <x:c r="E33" s="42" t="n"/>
      <x:c r="F33" s="42" t="n"/>
      <x:c r="G33" s="42" t="n"/>
      <x:c r="H33" s="42" t="n"/>
      <x:c r="I33" s="42" t="n"/>
      <x:c r="J33" s="42" t="n"/>
      <x:c r="K33" s="39" t="n"/>
    </x:row>
    <x:row r="34" ht="22" customHeight="1">
      <x:c r="A34" s="43" t="n"/>
      <x:c r="K34" s="44" t="n"/>
    </x:row>
    <x:row r="35" ht="22" customHeight="1">
      <x:c r="A35" s="40" t="n"/>
      <x:c r="B35" s="45" t="n"/>
      <x:c r="C35" s="45" t="n"/>
      <x:c r="D35" s="45" t="n"/>
      <x:c r="E35" s="45" t="n"/>
      <x:c r="F35" s="45" t="n"/>
      <x:c r="G35" s="45" t="n"/>
      <x:c r="H35" s="45" t="n"/>
      <x:c r="I35" s="45" t="n"/>
      <x:c r="J35" s="45" t="n"/>
      <x:c r="K35" s="41" t="n"/>
    </x:row>
  </x:sheetData>
  <x:mergeCells>
    <x:mergeCell ref="A4:B4"/>
    <x:mergeCell ref="H6:I6"/>
    <x:mergeCell ref="C5:E5"/>
    <x:mergeCell ref="A33:K35"/>
    <x:mergeCell ref="J29:K30"/>
    <x:mergeCell ref="A26:D26"/>
    <x:mergeCell ref="A5:B5"/>
    <x:mergeCell ref="A2:K2"/>
    <x:mergeCell ref="C4:E4"/>
    <x:mergeCell ref="F26:K26"/>
    <x:mergeCell ref="H5:I5"/>
    <x:mergeCell ref="H4:I4"/>
    <x:mergeCell ref="J27:K28"/>
    <x:mergeCell ref="A1:K1"/>
    <x:mergeCell ref="A6:B6"/>
    <x:mergeCell ref="C6:E6"/>
  </x:mergeCells>
  <x:dataValidations count="3">
    <x:dataValidation type="list" allowBlank="1" showDropDown="0" showInputMessage="0" showErrorMessage="0" sqref="C9:C23">
      <x:formula1>"Transport,Restauration,Hébergement,Kilométrique,Stationnement,Fournitures,Autres"</x:formula1>
    </x:dataValidation>
    <x:dataValidation type="list" allowBlank="1" showDropDown="0" showInputMessage="0" showErrorMessage="0" sqref="D9:D23 J9:J23">
      <x:formula1>"Oui,Non"</x:formula1>
    </x:dataValidation>
    <x:dataValidation type="list" allowBlank="1" showDropDown="0" showInputMessage="0" showErrorMessage="0" sqref="E9:E23">
      <x:formula1>"CB,Espèces,Virement,Perso"</x:formula1>
    </x:dataValidation>
  </x:dataValidations>
  <x:pageMargins left="0.7" right="0.7" top="0.75" bottom="0.75" header="0.3" footer="0.3"/>
  <x:legacyDrawing xmlns:r="http://schemas.openxmlformats.org/officeDocument/2006/relationships" r:id="R7595eec9be9c4104"/>
</x:worksheet>
</file>