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eu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000"/>
  </numFmts>
  <fonts count="6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  <font>
      <i val="1"/>
      <color rgb="0044546A"/>
    </font>
    <font>
      <name val="Consolas"/>
      <sz val="11"/>
    </font>
  </fonts>
  <fills count="7">
    <fill>
      <patternFill/>
    </fill>
    <fill>
      <patternFill patternType="gray125"/>
    </fill>
    <fill>
      <patternFill patternType="solid">
        <fgColor rgb="00D9E8FF"/>
      </patternFill>
    </fill>
    <fill>
      <patternFill patternType="solid">
        <fgColor rgb="00EEF5FF"/>
      </patternFill>
    </fill>
    <fill>
      <patternFill patternType="solid">
        <fgColor rgb="00FFF6E5"/>
      </patternFill>
    </fill>
    <fill>
      <patternFill patternType="solid">
        <fgColor rgb="00F3F6F8"/>
      </patternFill>
    </fill>
    <fill>
      <patternFill patternType="solid">
        <fgColor rgb="00E8FFF1"/>
      </patternFill>
    </fill>
  </fills>
  <borders count="2">
    <border>
      <left/>
      <right/>
      <top/>
      <bottom/>
      <diagonal/>
    </border>
    <border>
      <left style="thin">
        <color rgb="009AA5B1"/>
      </left>
      <right style="thin">
        <color rgb="009AA5B1"/>
      </right>
      <top style="thin">
        <color rgb="009AA5B1"/>
      </top>
      <bottom style="thin">
        <color rgb="009AA5B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3" fillId="0" borderId="1" applyAlignment="1" pivotButton="0" quotePrefix="0" xfId="0">
      <alignment horizontal="left" vertical="center" wrapText="1"/>
    </xf>
    <xf numFmtId="4" fontId="0" fillId="4" borderId="1" pivotButton="0" quotePrefix="0" xfId="0"/>
    <xf numFmtId="0" fontId="4" fillId="0" borderId="1" applyAlignment="1" pivotButton="0" quotePrefix="0" xfId="0">
      <alignment horizontal="left" vertical="center" wrapText="1"/>
    </xf>
    <xf numFmtId="10" fontId="0" fillId="4" borderId="1" pivotButton="0" quotePrefix="0" xfId="0"/>
    <xf numFmtId="0" fontId="0" fillId="4" borderId="1" pivotButton="0" quotePrefix="0" xfId="0"/>
    <xf numFmtId="0" fontId="5" fillId="0" borderId="1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 wrapText="1"/>
    </xf>
    <xf numFmtId="10" fontId="0" fillId="5" borderId="1" pivotButton="0" quotePrefix="0" xfId="0"/>
    <xf numFmtId="164" fontId="0" fillId="5" borderId="1" pivotButton="0" quotePrefix="0" xfId="0"/>
    <xf numFmtId="4" fontId="0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28" customWidth="1" min="3" max="3"/>
    <col width="18" customWidth="1" min="4" max="4"/>
    <col width="3" customWidth="1" min="5" max="5"/>
    <col width="34" customWidth="1" min="6" max="6"/>
    <col width="18" customWidth="1" min="7" max="7"/>
    <col width="28" customWidth="1" min="8" max="8"/>
    <col width="18" customWidth="1" min="9" max="9"/>
  </cols>
  <sheetData>
    <row r="1">
      <c r="A1" s="1" t="inlineStr">
        <is>
          <t>Simulateur – Révision de prix (Marchés publics)</t>
        </is>
      </c>
      <c r="F1" s="1" t="inlineStr">
        <is>
          <t>Mode d’emploi (résumé)</t>
        </is>
      </c>
    </row>
    <row r="3">
      <c r="A3" s="2" t="inlineStr">
        <is>
          <t>1) Données du marché (à saisir)</t>
        </is>
      </c>
      <c r="B3" s="3" t="n"/>
      <c r="C3" s="3" t="n"/>
      <c r="D3" s="3" t="n"/>
      <c r="F3" s="2" t="inlineStr">
        <is>
          <t>Repères contractuels</t>
        </is>
      </c>
      <c r="G3" s="3" t="n"/>
      <c r="H3" s="3" t="n"/>
      <c r="I3" s="3" t="n"/>
    </row>
    <row r="4">
      <c r="A4" s="4" t="inlineStr">
        <is>
          <t>Prix initial P0 (DH / €)</t>
        </is>
      </c>
      <c r="B4" s="5" t="n">
        <v>200000</v>
      </c>
      <c r="C4" s="3" t="n"/>
      <c r="D4" s="3" t="n"/>
      <c r="F4" s="6" t="inlineStr">
        <is>
          <t>1) Identifier la clause de révision (CCAP) : mois de référence, mois d’application, formule, indices.
2) Renseigner P0, a, puis les indices I0 et I.
3) Contrôler la cohérence : indices du bon mois, base identique, poids = 100% en multi-indices.
4) Conserver la trace : K, prix révisé et écart.</t>
        </is>
      </c>
      <c r="G4" s="3" t="n"/>
      <c r="H4" s="3" t="n"/>
      <c r="I4" s="3" t="n"/>
    </row>
    <row r="5">
      <c r="A5" s="4" t="inlineStr">
        <is>
          <t>Part fixe a</t>
        </is>
      </c>
      <c r="B5" s="7" t="n">
        <v>0.15</v>
      </c>
      <c r="C5" s="3" t="n"/>
      <c r="D5" s="3" t="n"/>
      <c r="F5" s="3" t="n"/>
      <c r="G5" s="3" t="n"/>
      <c r="H5" s="3" t="n"/>
      <c r="I5" s="3" t="n"/>
    </row>
    <row r="6">
      <c r="A6" s="4" t="inlineStr">
        <is>
          <t>Part révisable b (= 1 − a)</t>
        </is>
      </c>
      <c r="B6" s="7">
        <f>1-B5</f>
        <v/>
      </c>
      <c r="C6" s="3" t="n"/>
      <c r="D6" s="3" t="n"/>
      <c r="F6" s="3" t="n"/>
      <c r="G6" s="3" t="n"/>
      <c r="H6" s="3" t="n"/>
      <c r="I6" s="3" t="n"/>
    </row>
    <row r="7">
      <c r="A7" s="4" t="inlineStr">
        <is>
          <t>Type de formule</t>
        </is>
      </c>
      <c r="B7" s="8" t="inlineStr">
        <is>
          <t>Indice unique</t>
        </is>
      </c>
      <c r="C7" s="3" t="n"/>
      <c r="D7" s="3" t="n"/>
      <c r="F7" s="3" t="n"/>
      <c r="G7" s="3" t="n"/>
      <c r="H7" s="3" t="n"/>
      <c r="I7" s="3" t="n"/>
    </row>
    <row r="8">
      <c r="A8" s="4" t="inlineStr">
        <is>
          <t>Plafond de variation (option)</t>
        </is>
      </c>
      <c r="B8" s="7" t="n">
        <v>0</v>
      </c>
      <c r="C8" s="3" t="n"/>
      <c r="D8" s="3" t="n"/>
    </row>
    <row r="9">
      <c r="A9" s="4" t="inlineStr">
        <is>
          <t>Seuil (option)</t>
        </is>
      </c>
      <c r="B9" s="7" t="n">
        <v>0</v>
      </c>
      <c r="C9" s="3" t="n"/>
      <c r="D9" s="3" t="n"/>
      <c r="F9" s="2" t="inlineStr">
        <is>
          <t>Exemple chiffré rapide (indice unique)</t>
        </is>
      </c>
      <c r="G9" s="3" t="n"/>
      <c r="H9" s="3" t="n"/>
      <c r="I9" s="3" t="n"/>
    </row>
    <row r="10">
      <c r="A10" s="3" t="n"/>
      <c r="B10" s="3" t="n"/>
      <c r="C10" s="3" t="n"/>
      <c r="D10" s="3" t="n"/>
      <c r="F10" s="9" t="inlineStr">
        <is>
          <t>P0 = 200 000 | a = 0,15 | b = 0,85
I0 = 120,0 | I = 132,0 ⇒ I/I0 = 1,10
K = 0,15 + 0,85 × 1,10 = 1,085
P = 200 000 × 1,085 = 217 000</t>
        </is>
      </c>
      <c r="G10" s="3" t="n"/>
      <c r="H10" s="3" t="n"/>
      <c r="I10" s="3" t="n"/>
    </row>
    <row r="11">
      <c r="A11" s="6" t="inlineStr">
        <is>
          <t>Conseil pratique : recopier cette feuille pour chaque situation mensuelle. Le calcul reste audit-able : le coefficient K est affiché, ainsi que les composantes.</t>
        </is>
      </c>
      <c r="B11" s="3" t="n"/>
      <c r="C11" s="3" t="n"/>
      <c r="D11" s="3" t="n"/>
      <c r="F11" s="3" t="n"/>
      <c r="G11" s="3" t="n"/>
      <c r="H11" s="3" t="n"/>
      <c r="I11" s="3" t="n"/>
    </row>
    <row r="12">
      <c r="A12" s="3" t="n"/>
      <c r="B12" s="3" t="n"/>
      <c r="C12" s="3" t="n"/>
      <c r="D12" s="3" t="n"/>
      <c r="F12" s="3" t="n"/>
      <c r="G12" s="3" t="n"/>
      <c r="H12" s="3" t="n"/>
      <c r="I12" s="3" t="n"/>
    </row>
    <row r="13">
      <c r="F13" s="3" t="n"/>
      <c r="G13" s="3" t="n"/>
      <c r="H13" s="3" t="n"/>
      <c r="I13" s="3" t="n"/>
    </row>
    <row r="14">
      <c r="A14" s="2" t="inlineStr">
        <is>
          <t>2) Indices et pondérations (à saisir selon le contrat)</t>
        </is>
      </c>
      <c r="B14" s="3" t="n"/>
      <c r="C14" s="3" t="n"/>
      <c r="D14" s="3" t="n"/>
    </row>
    <row r="15">
      <c r="A15" s="10" t="inlineStr">
        <is>
          <t>Composante</t>
        </is>
      </c>
      <c r="B15" s="10" t="inlineStr">
        <is>
          <t>Poids w</t>
        </is>
      </c>
      <c r="C15" s="10" t="inlineStr">
        <is>
          <t>Indice I0</t>
        </is>
      </c>
      <c r="D15" s="10" t="inlineStr">
        <is>
          <t>Indice I</t>
        </is>
      </c>
      <c r="F15" s="2" t="inlineStr">
        <is>
          <t>Cas particuliers à surveiller</t>
        </is>
      </c>
      <c r="G15" s="3" t="n"/>
      <c r="H15" s="3" t="n"/>
      <c r="I15" s="3" t="n"/>
    </row>
    <row r="16">
      <c r="A16" s="11" t="inlineStr">
        <is>
          <t>Main-d’œuvre</t>
        </is>
      </c>
      <c r="B16" s="7" t="n">
        <v>0.3333333333333333</v>
      </c>
      <c r="C16" s="8" t="n">
        <v>120</v>
      </c>
      <c r="D16" s="8" t="n">
        <v>132</v>
      </c>
      <c r="F16" s="6" t="inlineStr">
        <is>
          <t>• Indices publiés en retard : prévoir une régularisation si le marché l’autorise.
• Changement de base : vérifier la base de l’indice avant d’utiliser I/I0.
• Formule multi-indices : exiger une lecture par composante et pondération.
• Seuil/plafond : appliquer uniquement si explicitement prévu au contrat.</t>
        </is>
      </c>
      <c r="G16" s="3" t="n"/>
      <c r="H16" s="3" t="n"/>
      <c r="I16" s="3" t="n"/>
    </row>
    <row r="17">
      <c r="A17" s="11" t="inlineStr">
        <is>
          <t>Matériaux</t>
        </is>
      </c>
      <c r="B17" s="7" t="n">
        <v>0.3333333333333333</v>
      </c>
      <c r="C17" s="8" t="n">
        <v>120</v>
      </c>
      <c r="D17" s="8" t="n">
        <v>132</v>
      </c>
      <c r="F17" s="3" t="n"/>
      <c r="G17" s="3" t="n"/>
      <c r="H17" s="3" t="n"/>
      <c r="I17" s="3" t="n"/>
    </row>
    <row r="18">
      <c r="A18" s="11" t="inlineStr">
        <is>
          <t>Énergie/Transport</t>
        </is>
      </c>
      <c r="B18" s="7" t="n">
        <v>0.3333333333333333</v>
      </c>
      <c r="C18" s="8" t="n">
        <v>120</v>
      </c>
      <c r="D18" s="8" t="n">
        <v>132</v>
      </c>
      <c r="F18" s="3" t="n"/>
      <c r="G18" s="3" t="n"/>
      <c r="H18" s="3" t="n"/>
      <c r="I18" s="3" t="n"/>
    </row>
    <row r="19">
      <c r="A19" s="4" t="inlineStr">
        <is>
          <t>Somme des poids (doit = 100%)</t>
        </is>
      </c>
      <c r="B19" s="12">
        <f>SUM(B16:B18)</f>
        <v/>
      </c>
      <c r="C19" s="3" t="n"/>
      <c r="D19" s="3" t="n"/>
      <c r="F19" s="3" t="n"/>
      <c r="G19" s="3" t="n"/>
      <c r="H19" s="3" t="n"/>
      <c r="I19" s="3" t="n"/>
    </row>
    <row r="21">
      <c r="A21" s="2" t="inlineStr">
        <is>
          <t>3) Calcul automatique</t>
        </is>
      </c>
      <c r="B21" s="3" t="n"/>
    </row>
    <row r="22">
      <c r="A22" s="4" t="inlineStr">
        <is>
          <t>Rapport (indice unique) I / I0</t>
        </is>
      </c>
      <c r="B22" s="13">
        <f>D16/C16</f>
        <v/>
      </c>
    </row>
    <row r="23">
      <c r="A23" s="4" t="inlineStr">
        <is>
          <t>Rapport pondéré Σ(w × I/I0)</t>
        </is>
      </c>
      <c r="B23" s="13">
        <f>SUMPRODUCT(B16:B18,(D16:D18)/(C16:C18))</f>
        <v/>
      </c>
    </row>
    <row r="24">
      <c r="A24" s="4" t="inlineStr">
        <is>
          <t>Rapport appliqué selon le type</t>
        </is>
      </c>
      <c r="B24" s="13">
        <f>IF(B7="Indice unique",B22,B23)</f>
        <v/>
      </c>
    </row>
    <row r="25">
      <c r="A25" s="4" t="inlineStr">
        <is>
          <t>Coefficient de révision K = a + b × rapport</t>
        </is>
      </c>
      <c r="B25" s="13">
        <f>B5+(B6*B24)</f>
        <v/>
      </c>
    </row>
    <row r="26">
      <c r="A26" s="4" t="inlineStr">
        <is>
          <t>K après seuil (option)</t>
        </is>
      </c>
      <c r="B26" s="13">
        <f>IF(B9=0,B25,IF(ABS(B25-1)&lt;B9,1,B25))</f>
        <v/>
      </c>
    </row>
    <row r="27">
      <c r="A27" s="4" t="inlineStr">
        <is>
          <t>K après plafond (option)</t>
        </is>
      </c>
      <c r="B27" s="13">
        <f>IF(B8=0,B26,MAX(1-B8,MIN(1+B8,B26)))</f>
        <v/>
      </c>
    </row>
    <row r="28">
      <c r="A28" s="4" t="inlineStr">
        <is>
          <t>Prix révisé P = P0 × K final</t>
        </is>
      </c>
      <c r="B28" s="14">
        <f>B4*B27</f>
        <v/>
      </c>
    </row>
    <row r="29">
      <c r="A29" s="4" t="inlineStr">
        <is>
          <t>Écart (P − P0)</t>
        </is>
      </c>
      <c r="B29" s="14">
        <f>B28-B4</f>
        <v/>
      </c>
    </row>
  </sheetData>
  <mergeCells count="12">
    <mergeCell ref="A1:D1"/>
    <mergeCell ref="F1:I1"/>
    <mergeCell ref="F4:I7"/>
    <mergeCell ref="F9:I9"/>
    <mergeCell ref="F3:I3"/>
    <mergeCell ref="A3:D3"/>
    <mergeCell ref="A21:D21"/>
    <mergeCell ref="F15:I15"/>
    <mergeCell ref="F16:I19"/>
    <mergeCell ref="A11:D12"/>
    <mergeCell ref="F10:I13"/>
    <mergeCell ref="A14:D14"/>
  </mergeCells>
  <dataValidations count="1">
    <dataValidation sqref="B7" showDropDown="0" showInputMessage="0" showErrorMessage="0" allowBlank="0" type="list">
      <formula1>"Indice unique,Multi-indices pondérés"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2026-01-19T18:46:42Z</dcterms:created>
  <dcterms:modified xmlns:dcterms="http://purl.org/dc/terms/" xmlns:xsi="http://www.w3.org/2001/XMLSchema-instance" xsi:type="dcterms:W3CDTF">2026-01-19T18:46:42Z</dcterms:modified>
</cp:coreProperties>
</file>