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drawings/charts/chart4.xml" ContentType="application/vnd.openxmlformats-officedocument.drawingml.chart+xml"/>
  <Override PartName="/xl/drawings/charts/chart5.xml" ContentType="application/vnd.openxmlformats-officedocument.drawingml.chart+xml"/>
  <Override PartName="/xl/worksheets/sheet2.xml" ContentType="application/vnd.openxmlformats-officedocument.spreadsheetml.worksheet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c6018ad6972438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58d2e2ca10fd4187"/>
    <x:sheet xmlns:r="http://schemas.openxmlformats.org/officeDocument/2006/relationships" name="Donnees" sheetId="2" r:id="Rd6bc309bb4294431"/>
    <x:sheet xmlns:r="http://schemas.openxmlformats.org/officeDocument/2006/relationships" name="Calculs" sheetId="3" r:id="R119a4ed317164280"/>
  </x:sheets>
  <x:definedNames>
    <x:definedName name="_xlnm.Print_Area" localSheetId="0">'Dashboard'!$A$1:$M$40</x:definedName>
  </x:definedNames>
</x:workbook>
</file>

<file path=xl/comments1.xml><?xml version="1.0" encoding="utf-8"?>
<x:comments xmlns:x="http://schemas.openxmlformats.org/spreadsheetml/2006/main">
  <x:authors>
    <x:author>OpenAI</x:author>
  </x:authors>
  <x:commentList>
    <x:comment ref="B2" authorId="0">
      <x:text>
        <x:r>
          <x:t>Valeur de départ modifiable. Le stock final est calculé automatiquement.</x:t>
        </x:r>
      </x:text>
    </x:comment>
    <x:comment ref="B3" authorId="0">
      <x:text>
        <x:r>
          <x:t>Source d’inspiration du tableau de bord.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yyyy-mm-dd"/>
    <x:numFmt numFmtId="165" formatCode="dd/mm/yyyy"/>
    <x:numFmt numFmtId="166" formatCode="0.0%"/>
  </x:numFmts>
  <x:fonts count="21">
    <x:font>
      <x:sz val="11"/>
      <x:color theme="1"/>
      <x:name val="Calibri"/>
      <x:family val="2"/>
      <x:scheme val="minor"/>
    </x:font>
    <x:font>
      <x:b/>
      <x:sz val="12"/>
      <x:color rgb="000E7490"/>
    </x:font>
    <x:font>
      <x:u val="single"/>
      <x:color rgb="000E7490"/>
    </x:font>
    <x:font>
      <x:b/>
      <x:color rgb="00FFFFFF"/>
    </x:font>
    <x:font>
      <x:color rgb="001F2937"/>
    </x:font>
    <x:font>
      <x:color rgb="000000FF"/>
    </x:font>
    <x:font>
      <x:color rgb="00000000"/>
    </x:font>
    <x:font>
      <x:b/>
      <x:sz val="20"/>
      <x:color rgb="00FFFFFF"/>
    </x:font>
    <x:font>
      <x:i/>
      <x:sz val="11"/>
      <x:color rgb="000E7490"/>
    </x:font>
    <x:font>
      <x:b/>
      <x:color rgb="006B7280"/>
    </x:font>
    <x:font>
      <x:b/>
      <x:color rgb="001F2937"/>
    </x:font>
    <x:font>
      <x:b/>
      <x:sz val="11"/>
      <x:color rgb="006B7280"/>
    </x:font>
    <x:font>
      <x:b/>
      <x:sz val="24"/>
      <x:color rgb="000E7490"/>
    </x:font>
    <x:font>
      <x:sz val="10"/>
      <x:color rgb="006B7280"/>
    </x:font>
    <x:font>
      <x:b/>
      <x:sz val="24"/>
      <x:color rgb="00F59E0B"/>
    </x:font>
    <x:font>
      <x:b/>
      <x:sz val="24"/>
      <x:color rgb="0016A34A"/>
    </x:font>
    <x:font>
      <x:b/>
      <x:sz val="24"/>
      <x:color rgb="000B1F3A"/>
    </x:font>
    <x:font>
      <x:b/>
      <x:sz val="18"/>
      <x:color rgb="000E7490"/>
    </x:font>
    <x:font>
      <x:b/>
      <x:sz val="18"/>
      <x:color rgb="00F59E0B"/>
    </x:font>
    <x:font>
      <x:b/>
      <x:sz val="18"/>
      <x:color rgb="0016A34A"/>
    </x:font>
    <x:font>
      <x:i/>
      <x:sz val="9"/>
      <x:color rgb="006B7280"/>
    </x:font>
  </x:fonts>
  <x:fills count="5">
    <x:fill>
      <x:patternFill patternType="none"/>
    </x:fill>
    <x:fill>
      <x:patternFill patternType="gray125"/>
    </x:fill>
    <x:fill>
      <x:patternFill patternType="solid">
        <x:fgColor rgb="000B1F3A"/>
      </x:patternFill>
    </x:fill>
    <x:fill>
      <x:patternFill patternType="solid">
        <x:fgColor rgb="00F5F7FA"/>
      </x:patternFill>
    </x:fill>
    <x:fill>
      <x:patternFill patternType="solid">
        <x:fgColor rgb="00FFFFFF"/>
      </x:patternFill>
    </x:fill>
  </x:fills>
  <x:borders count="12">
    <x:border>
      <x:left/>
      <x:right/>
      <x:top/>
      <x:bottom/>
      <x:diagonal/>
    </x:border>
    <x:border>
      <x:left style="thin">
        <x:color rgb="00D9E0EA"/>
      </x:left>
      <x:right style="thin">
        <x:color rgb="00D9E0EA"/>
      </x:right>
      <x:top style="thin">
        <x:color rgb="00D9E0EA"/>
      </x:top>
      <x:bottom style="thin">
        <x:color rgb="00D9E0EA"/>
      </x:bottom>
    </x:border>
    <x:border>
      <x:bottom style="thin">
        <x:color rgb="00D9E0EA"/>
      </x:bottom>
    </x:border>
    <x:border>
      <x:left/>
      <x:right/>
      <x:top style="thin">
        <x:color rgb="00D9E0EA"/>
      </x:top>
      <x:bottom/>
      <x:diagonal/>
    </x:border>
    <x:border>
      <x:left/>
      <x:right style="thin">
        <x:color rgb="00D9E0EA"/>
      </x:right>
      <x:top style="thin">
        <x:color rgb="00D9E0EA"/>
      </x:top>
      <x:bottom/>
      <x:diagonal/>
    </x:border>
    <x:border>
      <x:left/>
      <x:right/>
      <x:top style="thin">
        <x:color rgb="00D9E0EA"/>
      </x:top>
      <x:bottom style="thin">
        <x:color rgb="00D9E0EA"/>
      </x:bottom>
      <x:diagonal/>
    </x:border>
    <x:border>
      <x:left/>
      <x:right style="thin">
        <x:color rgb="00D9E0EA"/>
      </x:right>
      <x:top style="thin">
        <x:color rgb="00D9E0EA"/>
      </x:top>
      <x:bottom style="thin">
        <x:color rgb="00D9E0EA"/>
      </x:bottom>
      <x:diagonal/>
    </x:border>
    <x:border>
      <x:left style="thin">
        <x:color rgb="00D9E0EA"/>
      </x:left>
      <x:right/>
      <x:top/>
      <x:bottom/>
      <x:diagonal/>
    </x:border>
    <x:border>
      <x:left/>
      <x:right style="thin">
        <x:color rgb="00D9E0EA"/>
      </x:right>
      <x:top/>
      <x:bottom/>
      <x:diagonal/>
    </x:border>
    <x:border>
      <x:left style="thin">
        <x:color rgb="00D9E0EA"/>
      </x:left>
      <x:right/>
      <x:top/>
      <x:bottom style="thin">
        <x:color rgb="00D9E0EA"/>
      </x:bottom>
      <x:diagonal/>
    </x:border>
    <x:border>
      <x:left/>
      <x:right/>
      <x:top/>
      <x:bottom style="thin">
        <x:color rgb="00D9E0EA"/>
      </x:bottom>
      <x:diagonal/>
    </x:border>
    <x:border>
      <x:left/>
      <x:right style="thin">
        <x:color rgb="00D9E0EA"/>
      </x:right>
      <x:top/>
      <x:bottom style="thin">
        <x:color rgb="00D9E0EA"/>
      </x:bottom>
      <x:diagonal/>
    </x:border>
  </x:borders>
  <x:cellStyleXfs count="1">
    <x:xf numFmtId="0" fontId="0" fillId="0" borderId="0"/>
  </x:cellStyleXfs>
  <x:cellXfs count="37">
    <x:xf numFmtId="0" fontId="0" fillId="0" borderId="0" xfId="0"/>
    <x:xf numFmtId="0" fontId="7" fillId="2" borderId="0" xfId="0" applyAlignment="1">
      <x:alignment horizontal="center" vertical="center"/>
    </x:xf>
    <x:xf numFmtId="0" fontId="0" fillId="2" borderId="0" xfId="0"/>
    <x:xf numFmtId="0" fontId="8" fillId="3" borderId="0" xfId="0" applyAlignment="1">
      <x:alignment horizontal="center"/>
    </x:xf>
    <x:xf numFmtId="0" fontId="9" fillId="4" borderId="1" xfId="0" applyAlignment="1">
      <x:alignment horizontal="center"/>
    </x:xf>
    <x:xf numFmtId="165" fontId="10" fillId="4" borderId="1" xfId="0" applyAlignment="1">
      <x:alignment horizontal="center"/>
    </x:xf>
    <x:xf numFmtId="3" fontId="10" fillId="4" borderId="1" xfId="0" applyAlignment="1">
      <x:alignment horizontal="center"/>
    </x:xf>
    <x:xf numFmtId="0" fontId="10" fillId="4" borderId="1" xfId="0" applyAlignment="1">
      <x:alignment horizontal="center"/>
    </x:xf>
    <x:xf numFmtId="0" fontId="0" fillId="4" borderId="1" xfId="0"/>
    <x:xf numFmtId="0" fontId="11" fillId="4" borderId="1" xfId="0" applyAlignment="1">
      <x:alignment horizontal="center" vertical="center"/>
    </x:xf>
    <x:xf numFmtId="0" fontId="0" fillId="0" borderId="5" xfId="0"/>
    <x:xf numFmtId="0" fontId="0" fillId="0" borderId="6" xfId="0"/>
    <x:xf numFmtId="3" fontId="12" fillId="4" borderId="1" xfId="0" applyAlignment="1">
      <x:alignment horizontal="center" vertical="center"/>
    </x:xf>
    <x:xf numFmtId="0" fontId="0" fillId="0" borderId="3" xfId="0"/>
    <x:xf numFmtId="0" fontId="0" fillId="0" borderId="4" xfId="0"/>
    <x:xf numFmtId="166" fontId="14" fillId="4" borderId="1" xfId="0" applyAlignment="1">
      <x:alignment horizontal="center" vertical="center"/>
    </x:xf>
    <x:xf numFmtId="166" fontId="15" fillId="4" borderId="1" xfId="0" applyAlignment="1">
      <x:alignment horizontal="center" vertical="center"/>
    </x:xf>
    <x:xf numFmtId="166" fontId="16" fillId="4" borderId="1" xfId="0" applyAlignment="1">
      <x:alignment horizontal="center" vertical="center"/>
    </x:xf>
    <x:xf numFmtId="0" fontId="0" fillId="0" borderId="7" xfId="0"/>
    <x:xf numFmtId="0" fontId="0" fillId="0" borderId="8" xfId="0"/>
    <x:xf numFmtId="0" fontId="0" fillId="0" borderId="9" xfId="0"/>
    <x:xf numFmtId="0" fontId="0" fillId="0" borderId="10" xfId="0"/>
    <x:xf numFmtId="0" fontId="0" fillId="0" borderId="11" xfId="0"/>
    <x:xf numFmtId="0" fontId="13" fillId="4" borderId="1" xfId="0" applyAlignment="1">
      <x:alignment horizontal="center" vertical="center"/>
    </x:xf>
    <x:xf numFmtId="0" fontId="0" fillId="3" borderId="0" xfId="0"/>
    <x:xf numFmtId="0" fontId="11" fillId="4" borderId="1" xfId="0" applyAlignment="1">
      <x:alignment horizontal="center"/>
    </x:xf>
    <x:xf numFmtId="166" fontId="17" fillId="4" borderId="1" xfId="0" applyAlignment="1">
      <x:alignment horizontal="center"/>
    </x:xf>
    <x:xf numFmtId="166" fontId="18" fillId="4" borderId="1" xfId="0" applyAlignment="1">
      <x:alignment horizontal="center"/>
    </x:xf>
    <x:xf numFmtId="166" fontId="19" fillId="4" borderId="1" xfId="0" applyAlignment="1">
      <x:alignment horizontal="center"/>
    </x:xf>
    <x:xf numFmtId="0" fontId="20" fillId="3" borderId="0" xfId="0"/>
    <x:xf numFmtId="0" fontId="1" fillId="0" borderId="0" xfId="0"/>
    <x:xf numFmtId="0" fontId="2" fillId="0" borderId="0" xfId="0"/>
    <x:xf numFmtId="0" fontId="3" fillId="2" borderId="1" xfId="0" applyAlignment="1">
      <x:alignment horizontal="center" vertical="center" wrapText="1"/>
    </x:xf>
    <x:xf numFmtId="165" fontId="4" fillId="0" borderId="2" xfId="0" applyAlignment="1">
      <x:alignment horizontal="center" vertical="center"/>
    </x:xf>
    <x:xf numFmtId="3" fontId="5" fillId="0" borderId="2" xfId="0" applyAlignment="1">
      <x:alignment horizontal="center" vertical="center"/>
    </x:xf>
    <x:xf numFmtId="3" fontId="6" fillId="0" borderId="2" xfId="0" applyAlignment="1">
      <x:alignment horizontal="center" vertical="center"/>
    </x:xf>
    <x:xf numFmtId="0" fontId="5" fillId="0" borderId="2" xfId="0" applyAlignment="1">
      <x:alignment horizontal="left" vertical="center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250877420f0472a" /><Relationship Type="http://schemas.openxmlformats.org/officeDocument/2006/relationships/theme" Target="/xl/theme/theme1.xml" Id="R677a4bbc623a41d0" /><Relationship Type="http://schemas.openxmlformats.org/officeDocument/2006/relationships/sharedStrings" Target="/xl/sharedStrings.xml" Id="Rb6048499d00d481d" /><Relationship Type="http://schemas.openxmlformats.org/officeDocument/2006/relationships/worksheet" Target="/xl/worksheets/sheet1.xml" Id="R58d2e2ca10fd4187" /><Relationship Type="http://schemas.openxmlformats.org/officeDocument/2006/relationships/worksheet" Target="/xl/worksheets/sheet2.xml" Id="Rd6bc309bb4294431" /><Relationship Type="http://schemas.openxmlformats.org/officeDocument/2006/relationships/worksheet" Target="/xl/worksheets/sheet3.xml" Id="R119a4ed317164280" /><Relationship Type="http://schemas.microsoft.com/office/2017/10/relationships/person" Target="/xl/persons/person.xml" Id="R3feb8069decb418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011cc4bd4474d7a" /><Relationship Type="http://schemas.openxmlformats.org/officeDocument/2006/relationships/chart" Target="/xl/drawings/charts/chart2.xml" Id="R30ad6dd3c1584693" /><Relationship Type="http://schemas.openxmlformats.org/officeDocument/2006/relationships/chart" Target="/xl/drawings/charts/chart3.xml" Id="R63f7514a44084782" /><Relationship Type="http://schemas.openxmlformats.org/officeDocument/2006/relationships/chart" Target="/xl/drawings/charts/chart4.xml" Id="R0a6d4689b7044b54" /><Relationship Type="http://schemas.openxmlformats.org/officeDocument/2006/relationships/chart" Target="/xl/drawings/charts/chart5.xml" Id="R5869383bb8ed478b" /></Relationships>
</file>

<file path=xl/drawings/charts/chart1.xml><?xml version="1.0" encoding="utf-8"?>
<c:chartSpace xmlns:c="http://schemas.openxmlformats.org/drawingml/2006/chart">
  <c:lang val="en-US"/>
  <c:style val="10"/>
  <c:chart>
    <c:plotArea>
      <c:layout/>
      <c:doughnutChart>
        <c:varyColors val="0"/>
        <c:ser>
          <c:idx val="0"/>
          <c:order val="0"/>
          <c:spPr>
            <a:ln xmlns:a="http://schemas.openxmlformats.org/drawingml/2006/main">
              <a:prstDash val="solid"/>
            </a:ln>
          </c:spPr>
          <c:dPt>
            <c:idx val="0"/>
            <c:spPr>
              <a:solidFill xmlns:a="http://schemas.openxmlformats.org/drawingml/2006/main">
                <a:srgbClr val="0E7490"/>
              </a:solidFill>
              <a:ln xmlns:a="http://schemas.openxmlformats.org/drawingml/2006/main">
                <a:prstDash val="solid"/>
              </a:ln>
            </c:spPr>
          </c:dPt>
          <c:dPt>
            <c:idx val="1"/>
            <c:spPr>
              <a:solidFill xmlns:a="http://schemas.openxmlformats.org/drawingml/2006/main">
                <a:srgbClr val="E5E7EB"/>
              </a:solidFill>
              <a:ln xmlns:a="http://schemas.openxmlformats.org/drawingml/2006/main">
                <a:prstDash val="solid"/>
              </a:ln>
            </c:spPr>
          </c:dPt>
          <c:dPt>
            <c:idx val="2"/>
            <c:spPr>
              <a:noFill xmlns:a="http://schemas.openxmlformats.org/drawingml/2006/main"/>
              <a:ln xmlns:a="http://schemas.openxmlformats.org/drawingml/2006/main">
                <a:prstDash val="solid"/>
              </a:ln>
            </c:spPr>
          </c:dPt>
          <c:cat>
            <c:strRef>
              <c:f>'Calculs'!$A$1:$C$1</c:f>
              <c:strCache>
                <c:ptCount val="0"/>
              </c:strCache>
            </c:strRef>
          </c:cat>
          <c:val>
            <c:numRef>
              <c:f>'Calculs'!$A$2:$C$2</c:f>
              <c:numCache>
                <c:formatCode>General</c:formatCode>
                <c:ptCount val="0"/>
              </c:numCache>
            </c:numRef>
          </c:val>
        </c:ser>
        <c:firstSliceAng val="270"/>
        <c:holeSize val="72"/>
      </c:doughnutChart>
    </c:plotArea>
    <c:plotVisOnly val="1"/>
    <c:dispBlanksAs val="gap"/>
  </c:chart>
</c:chartSpace>
</file>

<file path=xl/drawings/charts/chart2.xml><?xml version="1.0" encoding="utf-8"?>
<c:chartSpace xmlns:c="http://schemas.openxmlformats.org/drawingml/2006/chart">
  <c:lang val="en-US"/>
  <c:style val="10"/>
  <c:chart>
    <c:plotArea>
      <c:layout/>
      <c:doughnutChart>
        <c:varyColors val="0"/>
        <c:ser>
          <c:idx val="0"/>
          <c:order val="0"/>
          <c:spPr>
            <a:ln xmlns:a="http://schemas.openxmlformats.org/drawingml/2006/main">
              <a:prstDash val="solid"/>
            </a:ln>
          </c:spPr>
          <c:dPt>
            <c:idx val="0"/>
            <c:spPr>
              <a:solidFill xmlns:a="http://schemas.openxmlformats.org/drawingml/2006/main">
                <a:srgbClr val="F59E0B"/>
              </a:solidFill>
              <a:ln xmlns:a="http://schemas.openxmlformats.org/drawingml/2006/main">
                <a:prstDash val="solid"/>
              </a:ln>
            </c:spPr>
          </c:dPt>
          <c:dPt>
            <c:idx val="1"/>
            <c:spPr>
              <a:solidFill xmlns:a="http://schemas.openxmlformats.org/drawingml/2006/main">
                <a:srgbClr val="E5E7EB"/>
              </a:solidFill>
              <a:ln xmlns:a="http://schemas.openxmlformats.org/drawingml/2006/main">
                <a:prstDash val="solid"/>
              </a:ln>
            </c:spPr>
          </c:dPt>
          <c:dPt>
            <c:idx val="2"/>
            <c:spPr>
              <a:noFill xmlns:a="http://schemas.openxmlformats.org/drawingml/2006/main"/>
              <a:ln xmlns:a="http://schemas.openxmlformats.org/drawingml/2006/main">
                <a:prstDash val="solid"/>
              </a:ln>
            </c:spPr>
          </c:dPt>
          <c:cat>
            <c:strRef>
              <c:f>'Calculs'!$A$1:$C$1</c:f>
              <c:strCache>
                <c:ptCount val="0"/>
              </c:strCache>
            </c:strRef>
          </c:cat>
          <c:val>
            <c:numRef>
              <c:f>'Calculs'!$A$3:$C$3</c:f>
              <c:numCache>
                <c:formatCode>General</c:formatCode>
                <c:ptCount val="0"/>
              </c:numCache>
            </c:numRef>
          </c:val>
        </c:ser>
        <c:firstSliceAng val="270"/>
        <c:holeSize val="72"/>
      </c:doughnutChart>
    </c:plotArea>
    <c:plotVisOnly val="1"/>
    <c:dispBlanksAs val="gap"/>
  </c:chart>
</c:chartSpace>
</file>

<file path=xl/drawings/charts/chart3.xml><?xml version="1.0" encoding="utf-8"?>
<c:chartSpace xmlns:c="http://schemas.openxmlformats.org/drawingml/2006/chart">
  <c:lang val="en-US"/>
  <c:style val="10"/>
  <c:chart>
    <c:plotArea>
      <c:layout/>
      <c:doughnutChart>
        <c:varyColors val="0"/>
        <c:ser>
          <c:idx val="0"/>
          <c:order val="0"/>
          <c:spPr>
            <a:ln xmlns:a="http://schemas.openxmlformats.org/drawingml/2006/main">
              <a:prstDash val="solid"/>
            </a:ln>
          </c:spPr>
          <c:dPt>
            <c:idx val="0"/>
            <c:spPr>
              <a:solidFill xmlns:a="http://schemas.openxmlformats.org/drawingml/2006/main">
                <a:srgbClr val="16A34A"/>
              </a:solidFill>
              <a:ln xmlns:a="http://schemas.openxmlformats.org/drawingml/2006/main">
                <a:prstDash val="solid"/>
              </a:ln>
            </c:spPr>
          </c:dPt>
          <c:dPt>
            <c:idx val="1"/>
            <c:spPr>
              <a:solidFill xmlns:a="http://schemas.openxmlformats.org/drawingml/2006/main">
                <a:srgbClr val="E5E7EB"/>
              </a:solidFill>
              <a:ln xmlns:a="http://schemas.openxmlformats.org/drawingml/2006/main">
                <a:prstDash val="solid"/>
              </a:ln>
            </c:spPr>
          </c:dPt>
          <c:dPt>
            <c:idx val="2"/>
            <c:spPr>
              <a:noFill xmlns:a="http://schemas.openxmlformats.org/drawingml/2006/main"/>
              <a:ln xmlns:a="http://schemas.openxmlformats.org/drawingml/2006/main">
                <a:prstDash val="solid"/>
              </a:ln>
            </c:spPr>
          </c:dPt>
          <c:cat>
            <c:strRef>
              <c:f>'Calculs'!$A$1:$C$1</c:f>
              <c:strCache>
                <c:ptCount val="0"/>
              </c:strCache>
            </c:strRef>
          </c:cat>
          <c:val>
            <c:numRef>
              <c:f>'Calculs'!$A$4:$C$4</c:f>
              <c:numCache>
                <c:formatCode>General</c:formatCode>
                <c:ptCount val="0"/>
              </c:numCache>
            </c:numRef>
          </c:val>
        </c:ser>
        <c:firstSliceAng val="270"/>
        <c:holeSize val="72"/>
      </c:doughnutChart>
    </c:plotArea>
    <c:plotVisOnly val="1"/>
    <c:dispBlanksAs val="gap"/>
  </c:chart>
</c:chartSpace>
</file>

<file path=xl/drawings/charts/chart4.xml><?xml version="1.0" encoding="utf-8"?>
<c:chartSpace xmlns:c="http://schemas.openxmlformats.org/drawingml/2006/chart">
  <c:lang val="en-US"/>
  <c:style val="10"/>
  <c:chart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'Donnees'!B5</c:f>
              <c:strCache>
                <c:ptCount val="1"/>
                <c:pt idx="0">
                  <c:v/>
                </c:pt>
              </c:strCache>
            </c:strRef>
          </c:tx>
          <c:spPr>
            <a:solidFill xmlns:a="http://schemas.openxmlformats.org/drawingml/2006/main">
              <a:srgbClr val="F59E0B"/>
            </a:solidFill>
            <a:ln xmlns:a="http://schemas.openxmlformats.org/drawingml/2006/main">
              <a:prstDash val="solid"/>
            </a:ln>
          </c:spPr>
          <c:cat>
            <c:strRef>
              <c:f>'Donnees'!$A$6:$A$35</c:f>
              <c:strCache>
                <c:ptCount val="0"/>
              </c:strCache>
            </c:strRef>
          </c:cat>
          <c:val>
            <c:numRef>
              <c:f>'Donnees'!$B$6:$B$35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strRef>
              <c:f>'Donnees'!C5</c:f>
              <c:strCache>
                <c:ptCount val="1"/>
                <c:pt idx="0">
                  <c:v/>
                </c:pt>
              </c:strCache>
            </c:strRef>
          </c:tx>
          <c:spPr>
            <a:solidFill xmlns:a="http://schemas.openxmlformats.org/drawingml/2006/main">
              <a:srgbClr val="0E7490"/>
            </a:solidFill>
            <a:ln xmlns:a="http://schemas.openxmlformats.org/drawingml/2006/main">
              <a:prstDash val="solid"/>
            </a:ln>
          </c:spPr>
          <c:cat>
            <c:strRef>
              <c:f>'Donnees'!$A$6:$A$35</c:f>
              <c:strCache>
                <c:ptCount val="0"/>
              </c:strCache>
            </c:strRef>
          </c:cat>
          <c:val>
            <c:numRef>
              <c:f>'Donnees'!$C$6:$C$35</c:f>
              <c:numCache>
                <c:formatCode/>
                <c:ptCount val="0"/>
              </c:numCache>
            </c:numRef>
          </c:val>
        </c:ser>
        <c:gapWidth val="45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Jour</a:t>
                </a:r>
              </a:p>
            </c:rich>
          </c:tx>
        </c:title>
        <c:numFmt formatCode="dd/mm" sourceLinked="0"/>
        <c:majorTickMark val="none"/>
        <c:minorTickMark val="none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Unités</a:t>
                </a:r>
              </a:p>
            </c:rich>
          </c:tx>
        </c:title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</c:legend>
    <c:plotVisOnly val="1"/>
    <c:dispBlanksAs val="gap"/>
  </c:chart>
</c:chartSpace>
</file>

<file path=xl/drawings/charts/chart5.xml><?xml version="1.0" encoding="utf-8"?>
<c:chartSpace xmlns:c="http://schemas.openxmlformats.org/drawingml/2006/chart">
  <c:lang val="en-US"/>
  <c:style val="10"/>
  <c:chart>
    <c:plotArea>
      <c:layout/>
      <c:barChart>
        <c:barDir val="bar"/>
        <c:grouping val="clustered"/>
        <c:ser>
          <c:idx val="0"/>
          <c:order val="0"/>
          <c:tx>
            <c:strRef>
              <c:f>'Calculs'!B9</c:f>
              <c:strCache>
                <c:ptCount val="1"/>
                <c:pt idx="0">
                  <c:v/>
                </c:pt>
              </c:strCache>
            </c:strRef>
          </c:tx>
          <c:spPr>
            <a:solidFill xmlns:a="http://schemas.openxmlformats.org/drawingml/2006/main">
              <a:srgbClr val="0B1F3A"/>
            </a:solidFill>
            <a:ln xmlns:a="http://schemas.openxmlformats.org/drawingml/2006/main">
              <a:prstDash val="solid"/>
            </a:ln>
          </c:spPr>
          <c:cat>
            <c:strRef>
              <c:f>'Calculs'!$A$10:$A$14</c:f>
              <c:strCache>
                <c:ptCount val="0"/>
              </c:strCache>
            </c:strRef>
          </c:cat>
          <c:val>
            <c:numRef>
              <c:f>'Calculs'!$B$10:$B$14</c:f>
              <c:numCache>
                <c:formatCode/>
                <c:ptCount val="0"/>
              </c:numCache>
            </c:numRef>
          </c:val>
        </c:ser>
        <c:gapWidth val="35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Minutes</a:t>
                </a:r>
              </a:p>
            </c:rich>
          </c:tx>
        </c:title>
        <c:numFmt formatCode=""/>
        <c:majorTickMark val="none"/>
        <c:minorTickMark val="none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  <c:dispBlanksAs val="gap"/>
  </c:chart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13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011cc4bd4474d7a"/>
        </a:graphicData>
      </a:graphic>
    </xdr:graphicFrame>
    <xdr:clientData/>
  </xdr:twoCellAnchor>
  <xdr:twoCellAnchor>
    <xdr:from>
      <xdr:col>4</xdr:col>
      <xdr:colOff>0</xdr:colOff>
      <xdr:row>13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0ad6dd3c1584693"/>
        </a:graphicData>
      </a:graphic>
    </xdr:graphicFrame>
    <xdr:clientData/>
  </xdr:twoCellAnchor>
  <xdr:twoCellAnchor>
    <xdr:from>
      <xdr:col>8</xdr:col>
      <xdr:colOff>0</xdr:colOff>
      <xdr:row>13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3f7514a44084782"/>
        </a:graphicData>
      </a:graphic>
    </xdr:graphicFrame>
    <xdr:clientData/>
  </xdr:twoCellAnchor>
  <xdr:twoCellAnchor>
    <xdr:from>
      <xdr:col>0</xdr:col>
      <xdr:colOff>0</xdr:colOff>
      <xdr:row>25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4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a6d4689b7044b54"/>
        </a:graphicData>
      </a:graphic>
    </xdr:graphicFrame>
    <xdr:clientData/>
  </xdr:twoCellAnchor>
  <xdr:twoCellAnchor>
    <xdr:from>
      <xdr:col>8</xdr:col>
      <xdr:colOff>0</xdr:colOff>
      <xdr:row>25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5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869383bb8ed478b"/>
        </a:graphicData>
      </a:graphic>
    </xdr:graphicFrame>
    <xdr:clientData/>
  </xdr:twoCellAnchor>
</xdr:wsDr>
</file>

<file path=xl/persons/person.xml><?xml version="1.0" encoding="utf-8"?>
<xltc:personList xmlns:xltc="http://schemas.microsoft.com/office/spreadsheetml/2018/threadedcomments">
  <xltc:person displayName="OpenAI" id="{A1E9A5D9-A724-55EE-BC00-B79AC495EEF3}"/>
</xltc:personList>
</file>

<file path=xl/tables/table1.xml><?xml version="1.0" encoding="utf-8"?>
<x:table xmlns:x="http://schemas.openxmlformats.org/spreadsheetml/2006/main" id="1" name="tblProduction" displayName="tblProduction" ref="A5:N35" headerRowCount="1">
  <x:autoFilter ref="A5:N35"/>
  <x:tableColumns count="14">
    <x:tableColumn id="1" name="Date"/>
    <x:tableColumn id="2" name="Objectif (u)"/>
    <x:tableColumn id="3" name="Production réelle (u)"/>
    <x:tableColumn id="4" name="Pièces conformes (u)"/>
    <x:tableColumn id="5" name="Rebuts (u)"/>
    <x:tableColumn id="6" name="Temps planifié (min)"/>
    <x:tableColumn id="7" name="Arrêts planifiés (min)"/>
    <x:tableColumn id="8" name="Arrêts non planifiés (min)"/>
    <x:tableColumn id="9" name="Capacité théorique (u)"/>
    <x:tableColumn id="10" name="Commandes reçues (u)"/>
    <x:tableColumn id="11" name="Commandes livrées (u)"/>
    <x:tableColumn id="12" name="Stock final (u)"/>
    <x:tableColumn id="13" name="Cause dominante"/>
    <x:tableColumn id="14" name="Minutes cause"/>
  </x:tableColumns>
  <x:tableStyleInfo name="TableStyleMedium2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263662ec20614c3f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comments" Target="/xl/comments1.xml" Id="R2f5c4b6db47a4ba0" /><Relationship Type="http://schemas.openxmlformats.org/officeDocument/2006/relationships/vmlDrawing" Target="/xl/drawings/vmldrawing.vml" Id="Rcece01ec0bfb4069" /><Relationship Type="http://schemas.openxmlformats.org/officeDocument/2006/relationships/table" Target="/xl/tables/table1.xml" Id="Rfbd7bb5ecc1a449c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3" customWidth="1"/>
    <x:col min="2" max="2" width="12.5" customWidth="1"/>
    <x:col min="3" max="3" width="12.5" customWidth="1"/>
    <x:col min="4" max="4" width="12.5" customWidth="1"/>
    <x:col min="5" max="5" width="12.5" customWidth="1"/>
    <x:col min="6" max="6" width="12.5" customWidth="1"/>
    <x:col min="7" max="7" width="12.5" customWidth="1"/>
    <x:col min="8" max="8" width="12.5" customWidth="1"/>
    <x:col min="9" max="9" width="12.5" customWidth="1"/>
    <x:col min="10" max="10" width="12.5" customWidth="1"/>
    <x:col min="11" max="11" width="12.5" customWidth="1"/>
    <x:col min="12" max="12" width="12.5" customWidth="1"/>
    <x:col min="13" max="13" width="13" customWidth="1"/>
  </x:cols>
  <x:sheetData>
    <x:row r="1" ht="22" customHeight="1">
      <x:c r="A1" s="1" t="inlineStr">
        <x:is>
          <x:t xml:space="preserve">TABLEAU DE BORD GLOBAL DE PRODUCTION</x:t>
        </x:is>
      </x:c>
      <x:c r="B1" s="2" t="n"/>
      <x:c r="C1" s="2" t="n"/>
      <x:c r="D1" s="2" t="n"/>
      <x:c r="E1" s="2" t="n"/>
      <x:c r="F1" s="2" t="n"/>
      <x:c r="G1" s="2" t="n"/>
      <x:c r="H1" s="2" t="n"/>
      <x:c r="I1" s="2" t="n"/>
      <x:c r="J1" s="2" t="n"/>
      <x:c r="K1" s="2" t="n"/>
      <x:c r="L1" s="2" t="n"/>
      <x:c r="M1" s="2" t="n"/>
    </x:row>
    <x:row r="2" ht="22" customHeight="1">
      <x:c r="A2" s="2" t="n"/>
      <x:c r="B2" s="2" t="n"/>
      <x:c r="C2" s="2" t="n"/>
      <x:c r="D2" s="2" t="n"/>
      <x:c r="E2" s="2" t="n"/>
      <x:c r="F2" s="2" t="n"/>
      <x:c r="G2" s="2" t="n"/>
      <x:c r="H2" s="2" t="n"/>
      <x:c r="I2" s="2" t="n"/>
      <x:c r="J2" s="2" t="n"/>
      <x:c r="K2" s="2" t="n"/>
      <x:c r="L2" s="2" t="n"/>
      <x:c r="M2" s="2" t="n"/>
    </x:row>
    <x:row r="3" ht="22" customHeight="1">
      <x:c r="A3" s="2" t="n"/>
      <x:c r="B3" s="2" t="n"/>
      <x:c r="C3" s="2" t="n"/>
      <x:c r="D3" s="2" t="n"/>
      <x:c r="E3" s="2" t="n"/>
      <x:c r="F3" s="2" t="n"/>
      <x:c r="G3" s="2" t="n"/>
      <x:c r="H3" s="2" t="n"/>
      <x:c r="I3" s="2" t="n"/>
      <x:c r="J3" s="2" t="n"/>
      <x:c r="K3" s="2" t="n"/>
      <x:c r="L3" s="2" t="n"/>
      <x:c r="M3" s="2" t="n"/>
    </x:row>
    <x:row r="4" ht="22" customHeight="1">
      <x:c r="A4" s="3" t="inlineStr">
        <x:is>
          <x:t xml:space="preserve">One page • visualisation semi-circulaire • couleurs • modifier l'onglet Donnees pour actualiser</x:t>
        </x:is>
      </x:c>
    </x:row>
    <x:row r="5" ht="22" customHeight="1">
      <x:c r="A5" s="4" t="inlineStr">
        <x:is>
          <x:t xml:space="preserve">Date début</x:t>
        </x:is>
      </x:c>
      <x:c r="B5" s="5">
        <x:f>MIN(Donnees!A6:A35)</x:f>
        <x:v>46061</x:v>
      </x:c>
      <x:c r="C5" s="4" t="inlineStr">
        <x:is>
          <x:t xml:space="preserve">Date fin</x:t>
        </x:is>
      </x:c>
      <x:c r="D5" s="5">
        <x:f>MAX(Donnees!A6:A35)</x:f>
        <x:v>46090</x:v>
      </x:c>
      <x:c r="E5" s="4" t="inlineStr">
        <x:is>
          <x:t xml:space="preserve">Stock actuel</x:t>
        </x:is>
      </x:c>
      <x:c r="F5" s="6">
        <x:f>Donnees!L35</x:f>
        <x:v>4648</x:v>
      </x:c>
      <x:c r="G5" s="4" t="inlineStr">
        <x:is>
          <x:t xml:space="preserve">Lecture</x:t>
        </x:is>
      </x:c>
      <x:c r="H5" s="7" t="inlineStr">
        <x:is>
          <x:t xml:space="preserve">Synthèse pilotage usine / ligne</x:t>
        </x:is>
      </x:c>
      <x:c r="I5" s="8" t="n"/>
      <x:c r="J5" s="8" t="n"/>
      <x:c r="K5" s="8" t="n"/>
      <x:c r="L5" s="8" t="n"/>
      <x:c r="M5" s="8" t="n"/>
    </x:row>
    <x:row r="6" ht="22" customHeight="1">
      <x:c r="A6" s="9" t="inlineStr">
        <x:is>
          <x:t xml:space="preserve">Production totale</x:t>
        </x:is>
      </x:c>
      <x:c r="B6" s="10" t="n"/>
      <x:c r="C6" s="11" t="n"/>
      <x:c r="D6" s="9" t="inlineStr">
        <x:is>
          <x:t xml:space="preserve">Taux d'atteinte</x:t>
        </x:is>
      </x:c>
      <x:c r="E6" s="10" t="n"/>
      <x:c r="F6" s="11" t="n"/>
      <x:c r="G6" s="9" t="inlineStr">
        <x:is>
          <x:t xml:space="preserve">TRS / OEE</x:t>
        </x:is>
      </x:c>
      <x:c r="H6" s="10" t="n"/>
      <x:c r="I6" s="11" t="n"/>
      <x:c r="J6" s="9" t="inlineStr">
        <x:is>
          <x:t xml:space="preserve">Taux de service</x:t>
        </x:is>
      </x:c>
      <x:c r="K6" s="10" t="n"/>
      <x:c r="L6" s="10" t="n"/>
      <x:c r="M6" s="11" t="n"/>
    </x:row>
    <x:row r="7" ht="22" customHeight="1">
      <x:c r="A7" s="12">
        <x:f>SUM(Donnees!C6:C35)</x:f>
        <x:v>29162</x:v>
      </x:c>
      <x:c r="B7" s="13" t="n"/>
      <x:c r="C7" s="14" t="n"/>
      <x:c r="D7" s="15">
        <x:f>IFERROR(SUM(Donnees!C6:C35)/SUM(Donnees!B6:B35),0)</x:f>
        <x:v>0.9684189552684886</x:v>
      </x:c>
      <x:c r="E7" s="13" t="n"/>
      <x:c r="F7" s="14" t="n"/>
      <x:c r="G7" s="16">
        <x:f>A13*E13*I13</x:f>
        <x:v>0.8249749812600526</x:v>
      </x:c>
      <x:c r="H7" s="13" t="n"/>
      <x:c r="I7" s="14" t="n"/>
      <x:c r="J7" s="17">
        <x:f>IFERROR(SUM(Donnees!K6:K35)/SUM(Donnees!J6:J35),0)</x:f>
        <x:v>0.9039981929071607</x:v>
      </x:c>
      <x:c r="K7" s="13" t="n"/>
      <x:c r="L7" s="13" t="n"/>
      <x:c r="M7" s="14" t="n"/>
    </x:row>
    <x:row r="8" ht="22" customHeight="1">
      <x:c r="A8" s="18" t="n"/>
      <x:c r="C8" s="19" t="n"/>
      <x:c r="D8" s="18" t="n"/>
      <x:c r="F8" s="19" t="n"/>
      <x:c r="G8" s="18" t="n"/>
      <x:c r="I8" s="19" t="n"/>
      <x:c r="J8" s="18" t="n"/>
      <x:c r="M8" s="19" t="n"/>
    </x:row>
    <x:row r="9" ht="22" customHeight="1">
      <x:c r="A9" s="20" t="n"/>
      <x:c r="B9" s="21" t="n"/>
      <x:c r="C9" s="22" t="n"/>
      <x:c r="D9" s="20" t="n"/>
      <x:c r="E9" s="21" t="n"/>
      <x:c r="F9" s="22" t="n"/>
      <x:c r="G9" s="20" t="n"/>
      <x:c r="H9" s="21" t="n"/>
      <x:c r="I9" s="22" t="n"/>
      <x:c r="J9" s="20" t="n"/>
      <x:c r="K9" s="21" t="n"/>
      <x:c r="L9" s="21" t="n"/>
      <x:c r="M9" s="22" t="n"/>
    </x:row>
    <x:row r="10" ht="22" customHeight="1">
      <x:c r="A10" s="23" t="inlineStr">
        <x:is>
          <x:t xml:space="preserve">unités produites</x:t>
        </x:is>
      </x:c>
      <x:c r="B10" s="10" t="n"/>
      <x:c r="C10" s="11" t="n"/>
      <x:c r="D10" s="23" t="inlineStr">
        <x:is>
          <x:t xml:space="preserve">vs objectif</x:t>
        </x:is>
      </x:c>
      <x:c r="E10" s="10" t="n"/>
      <x:c r="F10" s="11" t="n"/>
      <x:c r="G10" s="23" t="inlineStr">
        <x:is>
          <x:t xml:space="preserve">Dispo × Perf × Qualité</x:t>
        </x:is>
      </x:c>
      <x:c r="H10" s="10" t="n"/>
      <x:c r="I10" s="11" t="n"/>
      <x:c r="J10" s="23" t="inlineStr">
        <x:is>
          <x:t xml:space="preserve">commandes livrées / reçues</x:t>
        </x:is>
      </x:c>
      <x:c r="K10" s="10" t="n"/>
      <x:c r="L10" s="10" t="n"/>
      <x:c r="M10" s="11" t="n"/>
    </x:row>
    <x:row r="11" ht="22" customHeight="1">
      <x:c r="A11" s="24" t="n"/>
      <x:c r="B11" s="24" t="n"/>
      <x:c r="C11" s="24" t="n"/>
      <x:c r="D11" s="24" t="n"/>
      <x:c r="E11" s="24" t="n"/>
      <x:c r="F11" s="24" t="n"/>
      <x:c r="G11" s="24" t="n"/>
      <x:c r="H11" s="24" t="n"/>
      <x:c r="I11" s="24" t="n"/>
      <x:c r="J11" s="24" t="n"/>
      <x:c r="K11" s="24" t="n"/>
      <x:c r="L11" s="24" t="n"/>
      <x:c r="M11" s="24" t="n"/>
    </x:row>
    <x:row r="12" ht="22" customHeight="1">
      <x:c r="A12" s="25" t="inlineStr">
        <x:is>
          <x:t xml:space="preserve">Disponibilité</x:t>
        </x:is>
      </x:c>
      <x:c r="B12" s="8" t="n"/>
      <x:c r="C12" s="8" t="n"/>
      <x:c r="D12" s="8" t="n"/>
      <x:c r="E12" s="25" t="inlineStr">
        <x:is>
          <x:t xml:space="preserve">Performance</x:t>
        </x:is>
      </x:c>
      <x:c r="F12" s="8" t="n"/>
      <x:c r="G12" s="8" t="n"/>
      <x:c r="H12" s="8" t="n"/>
      <x:c r="I12" s="25" t="inlineStr">
        <x:is>
          <x:t xml:space="preserve">Qualité</x:t>
        </x:is>
      </x:c>
      <x:c r="J12" s="8" t="n"/>
      <x:c r="K12" s="8" t="n"/>
      <x:c r="L12" s="8" t="n"/>
      <x:c r="M12" s="24" t="n"/>
    </x:row>
    <x:row r="13" ht="22" customHeight="1">
      <x:c r="A13" s="26">
        <x:f>IFERROR((SUM(Donnees!F6:F35)-SUM(Donnees!G6:G35)-SUM(Donnees!H6:H35))/(SUM(Donnees!F6:F35)-SUM(Donnees!G6:G35)),0)</x:f>
        <x:v>0.9309242322849283</x:v>
      </x:c>
      <x:c r="B13" s="8" t="n"/>
      <x:c r="C13" s="8" t="n"/>
      <x:c r="D13" s="8" t="n"/>
      <x:c r="E13" s="27">
        <x:f>IFERROR(SUM(Donnees!C6:C35)/SUM(Donnees!I6:I35),0)</x:f>
        <x:v>0.9026247369072675</x:v>
      </x:c>
      <x:c r="F13" s="8" t="n"/>
      <x:c r="G13" s="8" t="n"/>
      <x:c r="H13" s="8" t="n"/>
      <x:c r="I13" s="28">
        <x:f>IFERROR(SUM(Donnees!D6:D35)/SUM(Donnees!C6:C35),0)</x:f>
        <x:v>0.9817913723338592</x:v>
      </x:c>
      <x:c r="J13" s="8" t="n"/>
      <x:c r="K13" s="8" t="n"/>
      <x:c r="L13" s="8" t="n"/>
      <x:c r="M13" s="24" t="n"/>
    </x:row>
    <x:row r="14" ht="22" customHeight="1">
      <x:c r="A14" s="8" t="n"/>
      <x:c r="B14" s="8" t="n"/>
      <x:c r="C14" s="8" t="n"/>
      <x:c r="D14" s="8" t="n"/>
      <x:c r="E14" s="8" t="n"/>
      <x:c r="F14" s="8" t="n"/>
      <x:c r="G14" s="8" t="n"/>
      <x:c r="H14" s="8" t="n"/>
      <x:c r="I14" s="8" t="n"/>
      <x:c r="J14" s="8" t="n"/>
      <x:c r="K14" s="8" t="n"/>
      <x:c r="L14" s="8" t="n"/>
      <x:c r="M14" s="24" t="n"/>
    </x:row>
    <x:row r="15" ht="22" customHeight="1">
      <x:c r="A15" s="8" t="n"/>
      <x:c r="B15" s="8" t="n"/>
      <x:c r="C15" s="8" t="n"/>
      <x:c r="D15" s="8" t="n"/>
      <x:c r="E15" s="8" t="n"/>
      <x:c r="F15" s="8" t="n"/>
      <x:c r="G15" s="8" t="n"/>
      <x:c r="H15" s="8" t="n"/>
      <x:c r="I15" s="8" t="n"/>
      <x:c r="J15" s="8" t="n"/>
      <x:c r="K15" s="8" t="n"/>
      <x:c r="L15" s="8" t="n"/>
      <x:c r="M15" s="24" t="n"/>
    </x:row>
    <x:row r="16" ht="22" customHeight="1">
      <x:c r="A16" s="8" t="n"/>
      <x:c r="B16" s="8" t="n"/>
      <x:c r="C16" s="8" t="n"/>
      <x:c r="D16" s="8" t="n"/>
      <x:c r="E16" s="8" t="n"/>
      <x:c r="F16" s="8" t="n"/>
      <x:c r="G16" s="8" t="n"/>
      <x:c r="H16" s="8" t="n"/>
      <x:c r="I16" s="8" t="n"/>
      <x:c r="J16" s="8" t="n"/>
      <x:c r="K16" s="8" t="n"/>
      <x:c r="L16" s="8" t="n"/>
      <x:c r="M16" s="24" t="n"/>
    </x:row>
    <x:row r="17" ht="22" customHeight="1">
      <x:c r="A17" s="8" t="n"/>
      <x:c r="B17" s="8" t="n"/>
      <x:c r="C17" s="8" t="n"/>
      <x:c r="D17" s="8" t="n"/>
      <x:c r="E17" s="8" t="n"/>
      <x:c r="F17" s="8" t="n"/>
      <x:c r="G17" s="8" t="n"/>
      <x:c r="H17" s="8" t="n"/>
      <x:c r="I17" s="8" t="n"/>
      <x:c r="J17" s="8" t="n"/>
      <x:c r="K17" s="8" t="n"/>
      <x:c r="L17" s="8" t="n"/>
      <x:c r="M17" s="24" t="n"/>
    </x:row>
    <x:row r="18" ht="22" customHeight="1">
      <x:c r="A18" s="8" t="n"/>
      <x:c r="B18" s="8" t="n"/>
      <x:c r="C18" s="8" t="n"/>
      <x:c r="D18" s="8" t="n"/>
      <x:c r="E18" s="8" t="n"/>
      <x:c r="F18" s="8" t="n"/>
      <x:c r="G18" s="8" t="n"/>
      <x:c r="H18" s="8" t="n"/>
      <x:c r="I18" s="8" t="n"/>
      <x:c r="J18" s="8" t="n"/>
      <x:c r="K18" s="8" t="n"/>
      <x:c r="L18" s="8" t="n"/>
      <x:c r="M18" s="24" t="n"/>
    </x:row>
    <x:row r="19" ht="22" customHeight="1">
      <x:c r="A19" s="8" t="n"/>
      <x:c r="B19" s="8" t="n"/>
      <x:c r="C19" s="8" t="n"/>
      <x:c r="D19" s="8" t="n"/>
      <x:c r="E19" s="8" t="n"/>
      <x:c r="F19" s="8" t="n"/>
      <x:c r="G19" s="8" t="n"/>
      <x:c r="H19" s="8" t="n"/>
      <x:c r="I19" s="8" t="n"/>
      <x:c r="J19" s="8" t="n"/>
      <x:c r="K19" s="8" t="n"/>
      <x:c r="L19" s="8" t="n"/>
      <x:c r="M19" s="24" t="n"/>
    </x:row>
    <x:row r="20" ht="22" customHeight="1">
      <x:c r="A20" s="8" t="n"/>
      <x:c r="B20" s="8" t="n"/>
      <x:c r="C20" s="8" t="n"/>
      <x:c r="D20" s="8" t="n"/>
      <x:c r="E20" s="8" t="n"/>
      <x:c r="F20" s="8" t="n"/>
      <x:c r="G20" s="8" t="n"/>
      <x:c r="H20" s="8" t="n"/>
      <x:c r="I20" s="8" t="n"/>
      <x:c r="J20" s="8" t="n"/>
      <x:c r="K20" s="8" t="n"/>
      <x:c r="L20" s="8" t="n"/>
      <x:c r="M20" s="24" t="n"/>
    </x:row>
    <x:row r="21" ht="22" customHeight="1">
      <x:c r="A21" s="8" t="n"/>
      <x:c r="B21" s="8" t="n"/>
      <x:c r="C21" s="8" t="n"/>
      <x:c r="D21" s="8" t="n"/>
      <x:c r="E21" s="8" t="n"/>
      <x:c r="F21" s="8" t="n"/>
      <x:c r="G21" s="8" t="n"/>
      <x:c r="H21" s="8" t="n"/>
      <x:c r="I21" s="8" t="n"/>
      <x:c r="J21" s="8" t="n"/>
      <x:c r="K21" s="8" t="n"/>
      <x:c r="L21" s="8" t="n"/>
      <x:c r="M21" s="24" t="n"/>
    </x:row>
    <x:row r="22" ht="22" customHeight="1">
      <x:c r="A22" s="8" t="n"/>
      <x:c r="B22" s="8" t="n"/>
      <x:c r="C22" s="8" t="n"/>
      <x:c r="D22" s="8" t="n"/>
      <x:c r="E22" s="8" t="n"/>
      <x:c r="F22" s="8" t="n"/>
      <x:c r="G22" s="8" t="n"/>
      <x:c r="H22" s="8" t="n"/>
      <x:c r="I22" s="8" t="n"/>
      <x:c r="J22" s="8" t="n"/>
      <x:c r="K22" s="8" t="n"/>
      <x:c r="L22" s="8" t="n"/>
      <x:c r="M22" s="24" t="n"/>
    </x:row>
    <x:row r="23" ht="22" customHeight="1">
      <x:c r="A23" s="8" t="n"/>
      <x:c r="B23" s="8" t="n"/>
      <x:c r="C23" s="8" t="n"/>
      <x:c r="D23" s="8" t="n"/>
      <x:c r="E23" s="8" t="n"/>
      <x:c r="F23" s="8" t="n"/>
      <x:c r="G23" s="8" t="n"/>
      <x:c r="H23" s="8" t="n"/>
      <x:c r="I23" s="8" t="n"/>
      <x:c r="J23" s="8" t="n"/>
      <x:c r="K23" s="8" t="n"/>
      <x:c r="L23" s="8" t="n"/>
      <x:c r="M23" s="24" t="n"/>
    </x:row>
    <x:row r="24" ht="22" customHeight="1">
      <x:c r="A24" s="8" t="n"/>
      <x:c r="B24" s="8" t="n"/>
      <x:c r="C24" s="8" t="n"/>
      <x:c r="D24" s="8" t="n"/>
      <x:c r="E24" s="8" t="n"/>
      <x:c r="F24" s="8" t="n"/>
      <x:c r="G24" s="8" t="n"/>
      <x:c r="H24" s="8" t="n"/>
      <x:c r="I24" s="8" t="n"/>
      <x:c r="J24" s="8" t="n"/>
      <x:c r="K24" s="8" t="n"/>
      <x:c r="L24" s="8" t="n"/>
      <x:c r="M24" s="24" t="n"/>
    </x:row>
    <x:row r="25" ht="22" customHeight="1">
      <x:c r="A25" s="25" t="inlineStr">
        <x:is>
          <x:t xml:space="preserve">Production journalière vs objectif</x:t>
        </x:is>
      </x:c>
      <x:c r="B25" s="10" t="n"/>
      <x:c r="C25" s="10" t="n"/>
      <x:c r="D25" s="10" t="n"/>
      <x:c r="E25" s="10" t="n"/>
      <x:c r="F25" s="10" t="n"/>
      <x:c r="G25" s="10" t="n"/>
      <x:c r="H25" s="11" t="n"/>
      <x:c r="I25" s="25" t="inlineStr">
        <x:is>
          <x:t xml:space="preserve">Minutes d'arrêt par cause</x:t>
        </x:is>
      </x:c>
      <x:c r="J25" s="10" t="n"/>
      <x:c r="K25" s="10" t="n"/>
      <x:c r="L25" s="10" t="n"/>
      <x:c r="M25" s="11" t="n"/>
    </x:row>
    <x:row r="26" ht="22" customHeight="1">
      <x:c r="A26" s="8" t="n"/>
      <x:c r="B26" s="8" t="n"/>
      <x:c r="C26" s="8" t="n"/>
      <x:c r="D26" s="8" t="n"/>
      <x:c r="E26" s="8" t="n"/>
      <x:c r="F26" s="8" t="n"/>
      <x:c r="G26" s="8" t="n"/>
      <x:c r="H26" s="8" t="n"/>
      <x:c r="I26" s="8" t="n"/>
      <x:c r="J26" s="8" t="n"/>
      <x:c r="K26" s="8" t="n"/>
      <x:c r="L26" s="8" t="n"/>
      <x:c r="M26" s="8" t="n"/>
    </x:row>
    <x:row r="27" ht="22" customHeight="1">
      <x:c r="A27" s="8" t="n"/>
      <x:c r="B27" s="8" t="n"/>
      <x:c r="C27" s="8" t="n"/>
      <x:c r="D27" s="8" t="n"/>
      <x:c r="E27" s="8" t="n"/>
      <x:c r="F27" s="8" t="n"/>
      <x:c r="G27" s="8" t="n"/>
      <x:c r="H27" s="8" t="n"/>
      <x:c r="I27" s="8" t="n"/>
      <x:c r="J27" s="8" t="n"/>
      <x:c r="K27" s="8" t="n"/>
      <x:c r="L27" s="8" t="n"/>
      <x:c r="M27" s="8" t="n"/>
    </x:row>
    <x:row r="28" ht="22" customHeight="1">
      <x:c r="A28" s="8" t="n"/>
      <x:c r="B28" s="8" t="n"/>
      <x:c r="C28" s="8" t="n"/>
      <x:c r="D28" s="8" t="n"/>
      <x:c r="E28" s="8" t="n"/>
      <x:c r="F28" s="8" t="n"/>
      <x:c r="G28" s="8" t="n"/>
      <x:c r="H28" s="8" t="n"/>
      <x:c r="I28" s="8" t="n"/>
      <x:c r="J28" s="8" t="n"/>
      <x:c r="K28" s="8" t="n"/>
      <x:c r="L28" s="8" t="n"/>
      <x:c r="M28" s="8" t="n"/>
    </x:row>
    <x:row r="29" ht="22" customHeight="1">
      <x:c r="A29" s="8" t="n"/>
      <x:c r="B29" s="8" t="n"/>
      <x:c r="C29" s="8" t="n"/>
      <x:c r="D29" s="8" t="n"/>
      <x:c r="E29" s="8" t="n"/>
      <x:c r="F29" s="8" t="n"/>
      <x:c r="G29" s="8" t="n"/>
      <x:c r="H29" s="8" t="n"/>
      <x:c r="I29" s="8" t="n"/>
      <x:c r="J29" s="8" t="n"/>
      <x:c r="K29" s="8" t="n"/>
      <x:c r="L29" s="8" t="n"/>
      <x:c r="M29" s="8" t="n"/>
    </x:row>
    <x:row r="30" ht="22" customHeight="1">
      <x:c r="A30" s="8" t="n"/>
      <x:c r="B30" s="8" t="n"/>
      <x:c r="C30" s="8" t="n"/>
      <x:c r="D30" s="8" t="n"/>
      <x:c r="E30" s="8" t="n"/>
      <x:c r="F30" s="8" t="n"/>
      <x:c r="G30" s="8" t="n"/>
      <x:c r="H30" s="8" t="n"/>
      <x:c r="I30" s="8" t="n"/>
      <x:c r="J30" s="8" t="n"/>
      <x:c r="K30" s="8" t="n"/>
      <x:c r="L30" s="8" t="n"/>
      <x:c r="M30" s="8" t="n"/>
    </x:row>
    <x:row r="31" ht="22" customHeight="1">
      <x:c r="A31" s="8" t="n"/>
      <x:c r="B31" s="8" t="n"/>
      <x:c r="C31" s="8" t="n"/>
      <x:c r="D31" s="8" t="n"/>
      <x:c r="E31" s="8" t="n"/>
      <x:c r="F31" s="8" t="n"/>
      <x:c r="G31" s="8" t="n"/>
      <x:c r="H31" s="8" t="n"/>
      <x:c r="I31" s="8" t="n"/>
      <x:c r="J31" s="8" t="n"/>
      <x:c r="K31" s="8" t="n"/>
      <x:c r="L31" s="8" t="n"/>
      <x:c r="M31" s="8" t="n"/>
    </x:row>
    <x:row r="32" ht="22" customHeight="1">
      <x:c r="A32" s="8" t="n"/>
      <x:c r="B32" s="8" t="n"/>
      <x:c r="C32" s="8" t="n"/>
      <x:c r="D32" s="8" t="n"/>
      <x:c r="E32" s="8" t="n"/>
      <x:c r="F32" s="8" t="n"/>
      <x:c r="G32" s="8" t="n"/>
      <x:c r="H32" s="8" t="n"/>
      <x:c r="I32" s="8" t="n"/>
      <x:c r="J32" s="8" t="n"/>
      <x:c r="K32" s="8" t="n"/>
      <x:c r="L32" s="8" t="n"/>
      <x:c r="M32" s="8" t="n"/>
    </x:row>
    <x:row r="33" ht="22" customHeight="1">
      <x:c r="A33" s="8" t="n"/>
      <x:c r="B33" s="8" t="n"/>
      <x:c r="C33" s="8" t="n"/>
      <x:c r="D33" s="8" t="n"/>
      <x:c r="E33" s="8" t="n"/>
      <x:c r="F33" s="8" t="n"/>
      <x:c r="G33" s="8" t="n"/>
      <x:c r="H33" s="8" t="n"/>
      <x:c r="I33" s="8" t="n"/>
      <x:c r="J33" s="8" t="n"/>
      <x:c r="K33" s="8" t="n"/>
      <x:c r="L33" s="8" t="n"/>
      <x:c r="M33" s="8" t="n"/>
    </x:row>
    <x:row r="34" ht="22" customHeight="1">
      <x:c r="A34" s="8" t="n"/>
      <x:c r="B34" s="8" t="n"/>
      <x:c r="C34" s="8" t="n"/>
      <x:c r="D34" s="8" t="n"/>
      <x:c r="E34" s="8" t="n"/>
      <x:c r="F34" s="8" t="n"/>
      <x:c r="G34" s="8" t="n"/>
      <x:c r="H34" s="8" t="n"/>
      <x:c r="I34" s="8" t="n"/>
      <x:c r="J34" s="8" t="n"/>
      <x:c r="K34" s="8" t="n"/>
      <x:c r="L34" s="8" t="n"/>
      <x:c r="M34" s="8" t="n"/>
    </x:row>
    <x:row r="35" ht="22" customHeight="1">
      <x:c r="A35" s="8" t="n"/>
      <x:c r="B35" s="8" t="n"/>
      <x:c r="C35" s="8" t="n"/>
      <x:c r="D35" s="8" t="n"/>
      <x:c r="E35" s="8" t="n"/>
      <x:c r="F35" s="8" t="n"/>
      <x:c r="G35" s="8" t="n"/>
      <x:c r="H35" s="8" t="n"/>
      <x:c r="I35" s="8" t="n"/>
      <x:c r="J35" s="8" t="n"/>
      <x:c r="K35" s="8" t="n"/>
      <x:c r="L35" s="8" t="n"/>
      <x:c r="M35" s="8" t="n"/>
    </x:row>
    <x:row r="36" ht="22" customHeight="1">
      <x:c r="A36" s="8" t="n"/>
      <x:c r="B36" s="8" t="n"/>
      <x:c r="C36" s="8" t="n"/>
      <x:c r="D36" s="8" t="n"/>
      <x:c r="E36" s="8" t="n"/>
      <x:c r="F36" s="8" t="n"/>
      <x:c r="G36" s="8" t="n"/>
      <x:c r="H36" s="8" t="n"/>
      <x:c r="I36" s="8" t="n"/>
      <x:c r="J36" s="8" t="n"/>
      <x:c r="K36" s="8" t="n"/>
      <x:c r="L36" s="8" t="n"/>
      <x:c r="M36" s="8" t="n"/>
    </x:row>
    <x:row r="37" ht="22" customHeight="1">
      <x:c r="A37" s="8" t="n"/>
      <x:c r="B37" s="8" t="n"/>
      <x:c r="C37" s="8" t="n"/>
      <x:c r="D37" s="8" t="n"/>
      <x:c r="E37" s="8" t="n"/>
      <x:c r="F37" s="8" t="n"/>
      <x:c r="G37" s="8" t="n"/>
      <x:c r="H37" s="8" t="n"/>
      <x:c r="I37" s="8" t="n"/>
      <x:c r="J37" s="8" t="n"/>
      <x:c r="K37" s="8" t="n"/>
      <x:c r="L37" s="8" t="n"/>
      <x:c r="M37" s="8" t="n"/>
    </x:row>
    <x:row r="38" ht="22" customHeight="1">
      <x:c r="A38" s="8" t="n"/>
      <x:c r="B38" s="8" t="n"/>
      <x:c r="C38" s="8" t="n"/>
      <x:c r="D38" s="8" t="n"/>
      <x:c r="E38" s="8" t="n"/>
      <x:c r="F38" s="8" t="n"/>
      <x:c r="G38" s="8" t="n"/>
      <x:c r="H38" s="8" t="n"/>
      <x:c r="I38" s="8" t="n"/>
      <x:c r="J38" s="8" t="n"/>
      <x:c r="K38" s="8" t="n"/>
      <x:c r="L38" s="8" t="n"/>
      <x:c r="M38" s="8" t="n"/>
    </x:row>
    <x:row r="39" ht="22" customHeight="1">
      <x:c r="A39" s="8" t="n"/>
      <x:c r="B39" s="8" t="n"/>
      <x:c r="C39" s="8" t="n"/>
      <x:c r="D39" s="8" t="n"/>
      <x:c r="E39" s="8" t="n"/>
      <x:c r="F39" s="8" t="n"/>
      <x:c r="G39" s="8" t="n"/>
      <x:c r="H39" s="8" t="n"/>
      <x:c r="I39" s="8" t="n"/>
      <x:c r="J39" s="8" t="n"/>
      <x:c r="K39" s="8" t="n"/>
      <x:c r="L39" s="8" t="n"/>
      <x:c r="M39" s="8" t="n"/>
    </x:row>
    <x:row r="40" ht="22" customHeight="1">
      <x:c r="A40" s="29" t="inlineStr">
        <x:is>
          <x:t xml:space="preserve">Inspiration : https://lecoursgratuit.com/optimisez-votre-efficacite-avec-un-tableau-de-bord-de-production-globale/</x:t>
        </x:is>
      </x:c>
    </x:row>
  </x:sheetData>
  <x:mergeCells>
    <x:mergeCell ref="G10:I10"/>
    <x:mergeCell ref="G6:I6"/>
    <x:mergeCell ref="A4:M4"/>
    <x:mergeCell ref="G7:I9"/>
    <x:mergeCell ref="J7:M9"/>
    <x:mergeCell ref="A7:C9"/>
    <x:mergeCell ref="A13:D13"/>
    <x:mergeCell ref="D7:F9"/>
    <x:mergeCell ref="I13:L13"/>
    <x:mergeCell ref="A25:H25"/>
    <x:mergeCell ref="I25:M25"/>
    <x:mergeCell ref="E12:H12"/>
    <x:mergeCell ref="A40:M40"/>
    <x:mergeCell ref="A10:C10"/>
    <x:mergeCell ref="J10:M10"/>
    <x:mergeCell ref="A1:M3"/>
    <x:mergeCell ref="J6:M6"/>
    <x:mergeCell ref="E13:H13"/>
    <x:mergeCell ref="D10:F10"/>
    <x:mergeCell ref="A12:D12"/>
    <x:mergeCell ref="A6:C6"/>
    <x:mergeCell ref="I12:L12"/>
    <x:mergeCell ref="D6:F6"/>
  </x:mergeCells>
  <x:pageMargins left="0.7" right="0.7" top="0.75" bottom="0.75" header="0.3" footer="0.3"/>
  <x:drawing xmlns:r="http://schemas.openxmlformats.org/officeDocument/2006/relationships" r:id="R263662ec20614c3f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2" customWidth="1"/>
    <x:col min="2" max="2" width="13" customWidth="1"/>
    <x:col min="3" max="3" width="16" customWidth="1"/>
    <x:col min="4" max="4" width="16" customWidth="1"/>
    <x:col min="5" max="5" width="11" customWidth="1"/>
    <x:col min="6" max="6" width="16" customWidth="1"/>
    <x:col min="7" max="7" width="18" customWidth="1"/>
    <x:col min="8" max="8" width="21" customWidth="1"/>
    <x:col min="9" max="9" width="18" customWidth="1"/>
    <x:col min="10" max="10" width="17" customWidth="1"/>
    <x:col min="11" max="11" width="18" customWidth="1"/>
    <x:col min="12" max="12" width="14" customWidth="1"/>
    <x:col min="13" max="13" width="17" customWidth="1"/>
    <x:col min="14" max="14" width="13" customWidth="1"/>
  </x:cols>
  <x:sheetData>
    <x:row r="1">
      <x:c r="A1" s="30" t="inlineStr">
        <x:is>
          <x:t xml:space="preserve">Saisissez ou remplacez les données ci-dessous : le dashboard se met à jour automatiquement.</x:t>
        </x:is>
      </x:c>
    </x:row>
    <x:row r="2">
      <x:c r="A2" t="inlineStr">
        <x:is>
          <x:t xml:space="preserve">Stock initial</x:t>
        </x:is>
      </x:c>
      <x:c r="B2" t="n">
        <x:v>3500</x:v>
      </x:c>
    </x:row>
    <x:row r="3">
      <x:c r="A3" t="inlineStr">
        <x:is>
          <x:t xml:space="preserve">Inspiration du modèle</x:t>
        </x:is>
      </x:c>
      <x:c r="B3" s="31" t="inlineStr">
        <x:is>
          <x:t xml:space="preserve">https://lecoursgratuit.com/optimisez-votre-efficacite-avec-un-tableau-de-bord-de-production-globale/</x:t>
        </x:is>
      </x:c>
    </x:row>
    <x:row r="5">
      <x:c r="A5" s="32" t="inlineStr">
        <x:is>
          <x:t xml:space="preserve">Date</x:t>
        </x:is>
      </x:c>
      <x:c r="B5" s="32" t="inlineStr">
        <x:is>
          <x:t xml:space="preserve">Objectif (u)</x:t>
        </x:is>
      </x:c>
      <x:c r="C5" s="32" t="inlineStr">
        <x:is>
          <x:t xml:space="preserve">Production réelle (u)</x:t>
        </x:is>
      </x:c>
      <x:c r="D5" s="32" t="inlineStr">
        <x:is>
          <x:t xml:space="preserve">Pièces conformes (u)</x:t>
        </x:is>
      </x:c>
      <x:c r="E5" s="32" t="inlineStr">
        <x:is>
          <x:t xml:space="preserve">Rebuts (u)</x:t>
        </x:is>
      </x:c>
      <x:c r="F5" s="32" t="inlineStr">
        <x:is>
          <x:t xml:space="preserve">Temps planifié (min)</x:t>
        </x:is>
      </x:c>
      <x:c r="G5" s="32" t="inlineStr">
        <x:is>
          <x:t xml:space="preserve">Arrêts planifiés (min)</x:t>
        </x:is>
      </x:c>
      <x:c r="H5" s="32" t="inlineStr">
        <x:is>
          <x:t xml:space="preserve">Arrêts non planifiés (min)</x:t>
        </x:is>
      </x:c>
      <x:c r="I5" s="32" t="inlineStr">
        <x:is>
          <x:t xml:space="preserve">Capacité théorique (u)</x:t>
        </x:is>
      </x:c>
      <x:c r="J5" s="32" t="inlineStr">
        <x:is>
          <x:t xml:space="preserve">Commandes reçues (u)</x:t>
        </x:is>
      </x:c>
      <x:c r="K5" s="32" t="inlineStr">
        <x:is>
          <x:t xml:space="preserve">Commandes livrées (u)</x:t>
        </x:is>
      </x:c>
      <x:c r="L5" s="32" t="inlineStr">
        <x:is>
          <x:t xml:space="preserve">Stock final (u)</x:t>
        </x:is>
      </x:c>
      <x:c r="M5" s="32" t="inlineStr">
        <x:is>
          <x:t xml:space="preserve">Cause dominante</x:t>
        </x:is>
      </x:c>
      <x:c r="N5" s="32" t="inlineStr">
        <x:is>
          <x:t xml:space="preserve">Minutes cause</x:t>
        </x:is>
      </x:c>
    </x:row>
    <x:row r="6">
      <x:c r="A6" s="33" t="n">
        <x:v>46061</x:v>
      </x:c>
      <x:c r="B6" s="34" t="n">
        <x:v>1053</x:v>
      </x:c>
      <x:c r="C6" s="34" t="n">
        <x:v>1004</x:v>
      </x:c>
      <x:c r="D6" s="34" t="n">
        <x:v>979</x:v>
      </x:c>
      <x:c r="E6" s="35">
        <x:f>MAX(C6-D6,0)</x:f>
        <x:v>25</x:v>
      </x:c>
      <x:c r="F6" s="34" t="n">
        <x:v>480</x:v>
      </x:c>
      <x:c r="G6" s="34" t="n">
        <x:v>31</x:v>
      </x:c>
      <x:c r="H6" s="34" t="n">
        <x:v>30</x:v>
      </x:c>
      <x:c r="I6" s="34" t="n">
        <x:v>1142</x:v>
      </x:c>
      <x:c r="J6" s="34" t="n">
        <x:v>1080</x:v>
      </x:c>
      <x:c r="K6" s="34" t="n">
        <x:v>976</x:v>
      </x:c>
      <x:c r="L6" s="35">
        <x:f>$B$2+C6-K6</x:f>
        <x:v>3528</x:v>
      </x:c>
      <x:c r="M6" s="36" t="inlineStr">
        <x:is>
          <x:t xml:space="preserve">Panne</x:t>
        </x:is>
      </x:c>
      <x:c r="N6" s="34" t="n">
        <x:v>14</x:v>
      </x:c>
    </x:row>
    <x:row r="7">
      <x:c r="A7" s="33" t="n">
        <x:v>46062</x:v>
      </x:c>
      <x:c r="B7" s="34" t="n">
        <x:v>1018</x:v>
      </x:c>
      <x:c r="C7" s="34" t="n">
        <x:v>1024</x:v>
      </x:c>
      <x:c r="D7" s="34" t="n">
        <x:v>1002</x:v>
      </x:c>
      <x:c r="E7" s="35">
        <x:f>MAX(C7-D7,0)</x:f>
        <x:v>22</x:v>
      </x:c>
      <x:c r="F7" s="34" t="n">
        <x:v>480</x:v>
      </x:c>
      <x:c r="G7" s="34" t="n">
        <x:v>36</x:v>
      </x:c>
      <x:c r="H7" s="34" t="n">
        <x:v>32</x:v>
      </x:c>
      <x:c r="I7" s="34" t="n">
        <x:v>1101</x:v>
      </x:c>
      <x:c r="J7" s="34" t="n">
        <x:v>1075</x:v>
      </x:c>
      <x:c r="K7" s="34" t="n">
        <x:v>1010</x:v>
      </x:c>
      <x:c r="L7" s="35">
        <x:f>L6+C7-K7</x:f>
        <x:v>3542</x:v>
      </x:c>
      <x:c r="M7" s="36" t="inlineStr">
        <x:is>
          <x:t xml:space="preserve">Panne</x:t>
        </x:is>
      </x:c>
      <x:c r="N7" s="34" t="n">
        <x:v>22</x:v>
      </x:c>
    </x:row>
    <x:row r="8">
      <x:c r="A8" s="33" t="n">
        <x:v>46063</x:v>
      </x:c>
      <x:c r="B8" s="34" t="n">
        <x:v>955</x:v>
      </x:c>
      <x:c r="C8" s="34" t="n">
        <x:v>960</x:v>
      </x:c>
      <x:c r="D8" s="34" t="n">
        <x:v>952</x:v>
      </x:c>
      <x:c r="E8" s="35">
        <x:f>MAX(C8-D8,0)</x:f>
        <x:v>8</x:v>
      </x:c>
      <x:c r="F8" s="34" t="n">
        <x:v>480</x:v>
      </x:c>
      <x:c r="G8" s="34" t="n">
        <x:v>24</x:v>
      </x:c>
      <x:c r="H8" s="34" t="n">
        <x:v>57</x:v>
      </x:c>
      <x:c r="I8" s="34" t="n">
        <x:v>1046</x:v>
      </x:c>
      <x:c r="J8" s="34" t="n">
        <x:v>1105</x:v>
      </x:c>
      <x:c r="K8" s="34" t="n">
        <x:v>948</x:v>
      </x:c>
      <x:c r="L8" s="35">
        <x:f>L7+C8-K8</x:f>
        <x:v>3554</x:v>
      </x:c>
      <x:c r="M8" s="36" t="inlineStr">
        <x:is>
          <x:t xml:space="preserve">Réglage</x:t>
        </x:is>
      </x:c>
      <x:c r="N8" s="34" t="n">
        <x:v>29</x:v>
      </x:c>
    </x:row>
    <x:row r="9">
      <x:c r="A9" s="33" t="n">
        <x:v>46064</x:v>
      </x:c>
      <x:c r="B9" s="34" t="n">
        <x:v>937</x:v>
      </x:c>
      <x:c r="C9" s="34" t="n">
        <x:v>881</x:v>
      </x:c>
      <x:c r="D9" s="34" t="n">
        <x:v>854</x:v>
      </x:c>
      <x:c r="E9" s="35">
        <x:f>MAX(C9-D9,0)</x:f>
        <x:v>27</x:v>
      </x:c>
      <x:c r="F9" s="34" t="n">
        <x:v>480</x:v>
      </x:c>
      <x:c r="G9" s="34" t="n">
        <x:v>35</x:v>
      </x:c>
      <x:c r="H9" s="34" t="n">
        <x:v>52</x:v>
      </x:c>
      <x:c r="I9" s="34" t="n">
        <x:v>909</x:v>
      </x:c>
      <x:c r="J9" s="34" t="n">
        <x:v>936</x:v>
      </x:c>
      <x:c r="K9" s="34" t="n">
        <x:v>855</x:v>
      </x:c>
      <x:c r="L9" s="35">
        <x:f>L8+C9-K9</x:f>
        <x:v>3580</x:v>
      </x:c>
      <x:c r="M9" s="36" t="inlineStr">
        <x:is>
          <x:t xml:space="preserve">Qualité</x:t>
        </x:is>
      </x:c>
      <x:c r="N9" s="34" t="n">
        <x:v>45</x:v>
      </x:c>
    </x:row>
    <x:row r="10">
      <x:c r="A10" s="33" t="n">
        <x:v>46065</x:v>
      </x:c>
      <x:c r="B10" s="34" t="n">
        <x:v>924</x:v>
      </x:c>
      <x:c r="C10" s="34" t="n">
        <x:v>884</x:v>
      </x:c>
      <x:c r="D10" s="34" t="n">
        <x:v>869</x:v>
      </x:c>
      <x:c r="E10" s="35">
        <x:f>MAX(C10-D10,0)</x:f>
        <x:v>15</x:v>
      </x:c>
      <x:c r="F10" s="34" t="n">
        <x:v>480</x:v>
      </x:c>
      <x:c r="G10" s="34" t="n">
        <x:v>44</x:v>
      </x:c>
      <x:c r="H10" s="34" t="n">
        <x:v>34</x:v>
      </x:c>
      <x:c r="I10" s="34" t="n">
        <x:v>1022</x:v>
      </x:c>
      <x:c r="J10" s="34" t="n">
        <x:v>1022</x:v>
      </x:c>
      <x:c r="K10" s="34" t="n">
        <x:v>842</x:v>
      </x:c>
      <x:c r="L10" s="35">
        <x:f>L9+C10-K10</x:f>
        <x:v>3622</x:v>
      </x:c>
      <x:c r="M10" s="36" t="inlineStr">
        <x:is>
          <x:t xml:space="preserve">Maintenance</x:t>
        </x:is>
      </x:c>
      <x:c r="N10" s="34" t="n">
        <x:v>19</x:v>
      </x:c>
    </x:row>
    <x:row r="11">
      <x:c r="A11" s="33" t="n">
        <x:v>46066</x:v>
      </x:c>
      <x:c r="B11" s="34" t="n">
        <x:v>1062</x:v>
      </x:c>
      <x:c r="C11" s="34" t="n">
        <x:v>985</x:v>
      </x:c>
      <x:c r="D11" s="34" t="n">
        <x:v>959</x:v>
      </x:c>
      <x:c r="E11" s="35">
        <x:f>MAX(C11-D11,0)</x:f>
        <x:v>26</x:v>
      </x:c>
      <x:c r="F11" s="34" t="n">
        <x:v>480</x:v>
      </x:c>
      <x:c r="G11" s="34" t="n">
        <x:v>31</x:v>
      </x:c>
      <x:c r="H11" s="34" t="n">
        <x:v>15</x:v>
      </x:c>
      <x:c r="I11" s="34" t="n">
        <x:v>1108</x:v>
      </x:c>
      <x:c r="J11" s="34" t="n">
        <x:v>1101</x:v>
      </x:c>
      <x:c r="K11" s="34" t="n">
        <x:v>932</x:v>
      </x:c>
      <x:c r="L11" s="35">
        <x:f>L10+C11-K11</x:f>
        <x:v>3675</x:v>
      </x:c>
      <x:c r="M11" s="36" t="inlineStr">
        <x:is>
          <x:t xml:space="preserve">Maintenance</x:t>
        </x:is>
      </x:c>
      <x:c r="N11" s="34" t="n">
        <x:v>10</x:v>
      </x:c>
    </x:row>
    <x:row r="12">
      <x:c r="A12" s="33" t="n">
        <x:v>46067</x:v>
      </x:c>
      <x:c r="B12" s="34" t="n">
        <x:v>953</x:v>
      </x:c>
      <x:c r="C12" s="34" t="n">
        <x:v>889</x:v>
      </x:c>
      <x:c r="D12" s="34" t="n">
        <x:v>867</x:v>
      </x:c>
      <x:c r="E12" s="35">
        <x:f>MAX(C12-D12,0)</x:f>
        <x:v>22</x:v>
      </x:c>
      <x:c r="F12" s="34" t="n">
        <x:v>480</x:v>
      </x:c>
      <x:c r="G12" s="34" t="n">
        <x:v>31</x:v>
      </x:c>
      <x:c r="H12" s="34" t="n">
        <x:v>32</x:v>
      </x:c>
      <x:c r="I12" s="34" t="n">
        <x:v>1012</x:v>
      </x:c>
      <x:c r="J12" s="34" t="n">
        <x:v>924</x:v>
      </x:c>
      <x:c r="K12" s="34" t="n">
        <x:v>875</x:v>
      </x:c>
      <x:c r="L12" s="35">
        <x:f>L11+C12-K12</x:f>
        <x:v>3689</x:v>
      </x:c>
      <x:c r="M12" s="36" t="inlineStr">
        <x:is>
          <x:t xml:space="preserve">Qualité</x:t>
        </x:is>
      </x:c>
      <x:c r="N12" s="34" t="n">
        <x:v>19</x:v>
      </x:c>
    </x:row>
    <x:row r="13">
      <x:c r="A13" s="33" t="n">
        <x:v>46068</x:v>
      </x:c>
      <x:c r="B13" s="34" t="n">
        <x:v>932</x:v>
      </x:c>
      <x:c r="C13" s="34" t="n">
        <x:v>930</x:v>
      </x:c>
      <x:c r="D13" s="34" t="n">
        <x:v>908</x:v>
      </x:c>
      <x:c r="E13" s="35">
        <x:f>MAX(C13-D13,0)</x:f>
        <x:v>22</x:v>
      </x:c>
      <x:c r="F13" s="34" t="n">
        <x:v>480</x:v>
      </x:c>
      <x:c r="G13" s="34" t="n">
        <x:v>34</x:v>
      </x:c>
      <x:c r="H13" s="34" t="n">
        <x:v>29</x:v>
      </x:c>
      <x:c r="I13" s="34" t="n">
        <x:v>1020</x:v>
      </x:c>
      <x:c r="J13" s="34" t="n">
        <x:v>913</x:v>
      </x:c>
      <x:c r="K13" s="34" t="n">
        <x:v>906</x:v>
      </x:c>
      <x:c r="L13" s="35">
        <x:f>L12+C13-K13</x:f>
        <x:v>3713</x:v>
      </x:c>
      <x:c r="M13" s="36" t="inlineStr">
        <x:is>
          <x:t xml:space="preserve">Panne</x:t>
        </x:is>
      </x:c>
      <x:c r="N13" s="34" t="n">
        <x:v>23</x:v>
      </x:c>
    </x:row>
    <x:row r="14">
      <x:c r="A14" s="33" t="n">
        <x:v>46069</x:v>
      </x:c>
      <x:c r="B14" s="34" t="n">
        <x:v>1044</x:v>
      </x:c>
      <x:c r="C14" s="34" t="n">
        <x:v>942</x:v>
      </x:c>
      <x:c r="D14" s="34" t="n">
        <x:v>926</x:v>
      </x:c>
      <x:c r="E14" s="35">
        <x:f>MAX(C14-D14,0)</x:f>
        <x:v>16</x:v>
      </x:c>
      <x:c r="F14" s="34" t="n">
        <x:v>480</x:v>
      </x:c>
      <x:c r="G14" s="34" t="n">
        <x:v>41</x:v>
      </x:c>
      <x:c r="H14" s="34" t="n">
        <x:v>20</x:v>
      </x:c>
      <x:c r="I14" s="34" t="n">
        <x:v>1042</x:v>
      </x:c>
      <x:c r="J14" s="34" t="n">
        <x:v>1087</x:v>
      </x:c>
      <x:c r="K14" s="34" t="n">
        <x:v>930</x:v>
      </x:c>
      <x:c r="L14" s="35">
        <x:f>L13+C14-K14</x:f>
        <x:v>3725</x:v>
      </x:c>
      <x:c r="M14" s="36" t="inlineStr">
        <x:is>
          <x:t xml:space="preserve">Qualité</x:t>
        </x:is>
      </x:c>
      <x:c r="N14" s="34" t="n">
        <x:v>11</x:v>
      </x:c>
    </x:row>
    <x:row r="15">
      <x:c r="A15" s="33" t="n">
        <x:v>46070</x:v>
      </x:c>
      <x:c r="B15" s="34" t="n">
        <x:v>984</x:v>
      </x:c>
      <x:c r="C15" s="34" t="n">
        <x:v>1009</x:v>
      </x:c>
      <x:c r="D15" s="34" t="n">
        <x:v>995</x:v>
      </x:c>
      <x:c r="E15" s="35">
        <x:f>MAX(C15-D15,0)</x:f>
        <x:v>14</x:v>
      </x:c>
      <x:c r="F15" s="34" t="n">
        <x:v>480</x:v>
      </x:c>
      <x:c r="G15" s="34" t="n">
        <x:v>26</x:v>
      </x:c>
      <x:c r="H15" s="34" t="n">
        <x:v>15</x:v>
      </x:c>
      <x:c r="I15" s="34" t="n">
        <x:v>1060</x:v>
      </x:c>
      <x:c r="J15" s="34" t="n">
        <x:v>1037</x:v>
      </x:c>
      <x:c r="K15" s="34" t="n">
        <x:v>957</x:v>
      </x:c>
      <x:c r="L15" s="35">
        <x:f>L14+C15-K15</x:f>
        <x:v>3777</x:v>
      </x:c>
      <x:c r="M15" s="36" t="inlineStr">
        <x:is>
          <x:t xml:space="preserve">Qualité</x:t>
        </x:is>
      </x:c>
      <x:c r="N15" s="34" t="n">
        <x:v>7</x:v>
      </x:c>
    </x:row>
    <x:row r="16">
      <x:c r="A16" s="33" t="n">
        <x:v>46071</x:v>
      </x:c>
      <x:c r="B16" s="34" t="n">
        <x:v>1027</x:v>
      </x:c>
      <x:c r="C16" s="34" t="n">
        <x:v>937</x:v>
      </x:c>
      <x:c r="D16" s="34" t="n">
        <x:v>926</x:v>
      </x:c>
      <x:c r="E16" s="35">
        <x:f>MAX(C16-D16,0)</x:f>
        <x:v>11</x:v>
      </x:c>
      <x:c r="F16" s="34" t="n">
        <x:v>480</x:v>
      </x:c>
      <x:c r="G16" s="34" t="n">
        <x:v>28</x:v>
      </x:c>
      <x:c r="H16" s="34" t="n">
        <x:v>54</x:v>
      </x:c>
      <x:c r="I16" s="34" t="n">
        <x:v>967</x:v>
      </x:c>
      <x:c r="J16" s="34" t="n">
        <x:v>1022</x:v>
      </x:c>
      <x:c r="K16" s="34" t="n">
        <x:v>876</x:v>
      </x:c>
      <x:c r="L16" s="35">
        <x:f>L15+C16-K16</x:f>
        <x:v>3838</x:v>
      </x:c>
      <x:c r="M16" s="36" t="inlineStr">
        <x:is>
          <x:t xml:space="preserve">Manque matière</x:t>
        </x:is>
      </x:c>
      <x:c r="N16" s="34" t="n">
        <x:v>48</x:v>
      </x:c>
    </x:row>
    <x:row r="17">
      <x:c r="A17" s="33" t="n">
        <x:v>46072</x:v>
      </x:c>
      <x:c r="B17" s="34" t="n">
        <x:v>977</x:v>
      </x:c>
      <x:c r="C17" s="34" t="n">
        <x:v>947</x:v>
      </x:c>
      <x:c r="D17" s="34" t="n">
        <x:v>923</x:v>
      </x:c>
      <x:c r="E17" s="35">
        <x:f>MAX(C17-D17,0)</x:f>
        <x:v>24</x:v>
      </x:c>
      <x:c r="F17" s="34" t="n">
        <x:v>480</x:v>
      </x:c>
      <x:c r="G17" s="34" t="n">
        <x:v>25</x:v>
      </x:c>
      <x:c r="H17" s="34" t="n">
        <x:v>30</x:v>
      </x:c>
      <x:c r="I17" s="34" t="n">
        <x:v>1095</x:v>
      </x:c>
      <x:c r="J17" s="34" t="n">
        <x:v>1024</x:v>
      </x:c>
      <x:c r="K17" s="34" t="n">
        <x:v>914</x:v>
      </x:c>
      <x:c r="L17" s="35">
        <x:f>L16+C17-K17</x:f>
        <x:v>3871</x:v>
      </x:c>
      <x:c r="M17" s="36" t="inlineStr">
        <x:is>
          <x:t xml:space="preserve">Panne</x:t>
        </x:is>
      </x:c>
      <x:c r="N17" s="34" t="n">
        <x:v>19</x:v>
      </x:c>
    </x:row>
    <x:row r="18">
      <x:c r="A18" s="33" t="n">
        <x:v>46073</x:v>
      </x:c>
      <x:c r="B18" s="34" t="n">
        <x:v>1080</x:v>
      </x:c>
      <x:c r="C18" s="34" t="n">
        <x:v>1034</x:v>
      </x:c>
      <x:c r="D18" s="34" t="n">
        <x:v>1028</x:v>
      </x:c>
      <x:c r="E18" s="35">
        <x:f>MAX(C18-D18,0)</x:f>
        <x:v>6</x:v>
      </x:c>
      <x:c r="F18" s="34" t="n">
        <x:v>480</x:v>
      </x:c>
      <x:c r="G18" s="34" t="n">
        <x:v>44</x:v>
      </x:c>
      <x:c r="H18" s="34" t="n">
        <x:v>25</x:v>
      </x:c>
      <x:c r="I18" s="34" t="n">
        <x:v>1169</x:v>
      </x:c>
      <x:c r="J18" s="34" t="n">
        <x:v>981</x:v>
      </x:c>
      <x:c r="K18" s="34" t="n">
        <x:v>1012</x:v>
      </x:c>
      <x:c r="L18" s="35">
        <x:f>L17+C18-K18</x:f>
        <x:v>3893</x:v>
      </x:c>
      <x:c r="M18" s="36" t="inlineStr">
        <x:is>
          <x:t xml:space="preserve">Manque matière</x:t>
        </x:is>
      </x:c>
      <x:c r="N18" s="34" t="n">
        <x:v>22</x:v>
      </x:c>
    </x:row>
    <x:row r="19">
      <x:c r="A19" s="33" t="n">
        <x:v>46074</x:v>
      </x:c>
      <x:c r="B19" s="34" t="n">
        <x:v>1067</x:v>
      </x:c>
      <x:c r="C19" s="34" t="n">
        <x:v>1039</x:v>
      </x:c>
      <x:c r="D19" s="34" t="n">
        <x:v>1017</x:v>
      </x:c>
      <x:c r="E19" s="35">
        <x:f>MAX(C19-D19,0)</x:f>
        <x:v>22</x:v>
      </x:c>
      <x:c r="F19" s="34" t="n">
        <x:v>480</x:v>
      </x:c>
      <x:c r="G19" s="34" t="n">
        <x:v>30</x:v>
      </x:c>
      <x:c r="H19" s="34" t="n">
        <x:v>49</x:v>
      </x:c>
      <x:c r="I19" s="34" t="n">
        <x:v>1183</x:v>
      </x:c>
      <x:c r="J19" s="34" t="n">
        <x:v>1042</x:v>
      </x:c>
      <x:c r="K19" s="34" t="n">
        <x:v>981</x:v>
      </x:c>
      <x:c r="L19" s="35">
        <x:f>L18+C19-K19</x:f>
        <x:v>3951</x:v>
      </x:c>
      <x:c r="M19" s="36" t="inlineStr">
        <x:is>
          <x:t xml:space="preserve">Réglage</x:t>
        </x:is>
      </x:c>
      <x:c r="N19" s="34" t="n">
        <x:v>44</x:v>
      </x:c>
    </x:row>
    <x:row r="20">
      <x:c r="A20" s="33" t="n">
        <x:v>46075</x:v>
      </x:c>
      <x:c r="B20" s="34" t="n">
        <x:v>974</x:v>
      </x:c>
      <x:c r="C20" s="34" t="n">
        <x:v>915</x:v>
      </x:c>
      <x:c r="D20" s="34" t="n">
        <x:v>894</x:v>
      </x:c>
      <x:c r="E20" s="35">
        <x:f>MAX(C20-D20,0)</x:f>
        <x:v>21</x:v>
      </x:c>
      <x:c r="F20" s="34" t="n">
        <x:v>480</x:v>
      </x:c>
      <x:c r="G20" s="34" t="n">
        <x:v>38</x:v>
      </x:c>
      <x:c r="H20" s="34" t="n">
        <x:v>17</x:v>
      </x:c>
      <x:c r="I20" s="34" t="n">
        <x:v>998</x:v>
      </x:c>
      <x:c r="J20" s="34" t="n">
        <x:v>1033</x:v>
      </x:c>
      <x:c r="K20" s="34" t="n">
        <x:v>852</x:v>
      </x:c>
      <x:c r="L20" s="35">
        <x:f>L19+C20-K20</x:f>
        <x:v>4014</x:v>
      </x:c>
      <x:c r="M20" s="36" t="inlineStr">
        <x:is>
          <x:t xml:space="preserve">Maintenance</x:t>
        </x:is>
      </x:c>
      <x:c r="N20" s="34" t="n">
        <x:v>12</x:v>
      </x:c>
    </x:row>
    <x:row r="21">
      <x:c r="A21" s="33" t="n">
        <x:v>46076</x:v>
      </x:c>
      <x:c r="B21" s="34" t="n">
        <x:v>965</x:v>
      </x:c>
      <x:c r="C21" s="34" t="n">
        <x:v>925</x:v>
      </x:c>
      <x:c r="D21" s="34" t="n">
        <x:v>906</x:v>
      </x:c>
      <x:c r="E21" s="35">
        <x:f>MAX(C21-D21,0)</x:f>
        <x:v>19</x:v>
      </x:c>
      <x:c r="F21" s="34" t="n">
        <x:v>480</x:v>
      </x:c>
      <x:c r="G21" s="34" t="n">
        <x:v>36</x:v>
      </x:c>
      <x:c r="H21" s="34" t="n">
        <x:v>20</x:v>
      </x:c>
      <x:c r="I21" s="34" t="n">
        <x:v>1007</x:v>
      </x:c>
      <x:c r="J21" s="34" t="n">
        <x:v>1021</x:v>
      </x:c>
      <x:c r="K21" s="34" t="n">
        <x:v>885</x:v>
      </x:c>
      <x:c r="L21" s="35">
        <x:f>L20+C21-K21</x:f>
        <x:v>4054</x:v>
      </x:c>
      <x:c r="M21" s="36" t="inlineStr">
        <x:is>
          <x:t xml:space="preserve">Panne</x:t>
        </x:is>
      </x:c>
      <x:c r="N21" s="34" t="n">
        <x:v>18</x:v>
      </x:c>
    </x:row>
    <x:row r="22">
      <x:c r="A22" s="33" t="n">
        <x:v>46077</x:v>
      </x:c>
      <x:c r="B22" s="34" t="n">
        <x:v>1039</x:v>
      </x:c>
      <x:c r="C22" s="34" t="n">
        <x:v>981</x:v>
      </x:c>
      <x:c r="D22" s="34" t="n">
        <x:v>958</x:v>
      </x:c>
      <x:c r="E22" s="35">
        <x:f>MAX(C22-D22,0)</x:f>
        <x:v>23</x:v>
      </x:c>
      <x:c r="F22" s="34" t="n">
        <x:v>480</x:v>
      </x:c>
      <x:c r="G22" s="34" t="n">
        <x:v>21</x:v>
      </x:c>
      <x:c r="H22" s="34" t="n">
        <x:v>29</x:v>
      </x:c>
      <x:c r="I22" s="34" t="n">
        <x:v>1127</x:v>
      </x:c>
      <x:c r="J22" s="34" t="n">
        <x:v>1070</x:v>
      </x:c>
      <x:c r="K22" s="34" t="n">
        <x:v>953</x:v>
      </x:c>
      <x:c r="L22" s="35">
        <x:f>L21+C22-K22</x:f>
        <x:v>4082</x:v>
      </x:c>
      <x:c r="M22" s="36" t="inlineStr">
        <x:is>
          <x:t xml:space="preserve">Panne</x:t>
        </x:is>
      </x:c>
      <x:c r="N22" s="34" t="n">
        <x:v>22</x:v>
      </x:c>
    </x:row>
    <x:row r="23">
      <x:c r="A23" s="33" t="n">
        <x:v>46078</x:v>
      </x:c>
      <x:c r="B23" s="34" t="n">
        <x:v>997</x:v>
      </x:c>
      <x:c r="C23" s="34" t="n">
        <x:v>977</x:v>
      </x:c>
      <x:c r="D23" s="34" t="n">
        <x:v>972</x:v>
      </x:c>
      <x:c r="E23" s="35">
        <x:f>MAX(C23-D23,0)</x:f>
        <x:v>5</x:v>
      </x:c>
      <x:c r="F23" s="34" t="n">
        <x:v>480</x:v>
      </x:c>
      <x:c r="G23" s="34" t="n">
        <x:v>23</x:v>
      </x:c>
      <x:c r="H23" s="34" t="n">
        <x:v>13</x:v>
      </x:c>
      <x:c r="I23" s="34" t="n">
        <x:v>1074</x:v>
      </x:c>
      <x:c r="J23" s="34" t="n">
        <x:v>1110</x:v>
      </x:c>
      <x:c r="K23" s="34" t="n">
        <x:v>953</x:v>
      </x:c>
      <x:c r="L23" s="35">
        <x:f>L22+C23-K23</x:f>
        <x:v>4106</x:v>
      </x:c>
      <x:c r="M23" s="36" t="inlineStr">
        <x:is>
          <x:t xml:space="preserve">Maintenance</x:t>
        </x:is>
      </x:c>
      <x:c r="N23" s="34" t="n">
        <x:v>6</x:v>
      </x:c>
    </x:row>
    <x:row r="24">
      <x:c r="A24" s="33" t="n">
        <x:v>46079</x:v>
      </x:c>
      <x:c r="B24" s="34" t="n">
        <x:v>1022</x:v>
      </x:c>
      <x:c r="C24" s="34" t="n">
        <x:v>1025</x:v>
      </x:c>
      <x:c r="D24" s="34" t="n">
        <x:v>1003</x:v>
      </x:c>
      <x:c r="E24" s="35">
        <x:f>MAX(C24-D24,0)</x:f>
        <x:v>22</x:v>
      </x:c>
      <x:c r="F24" s="34" t="n">
        <x:v>480</x:v>
      </x:c>
      <x:c r="G24" s="34" t="n">
        <x:v>21</x:v>
      </x:c>
      <x:c r="H24" s="34" t="n">
        <x:v>46</x:v>
      </x:c>
      <x:c r="I24" s="34" t="n">
        <x:v>1183</x:v>
      </x:c>
      <x:c r="J24" s="34" t="n">
        <x:v>1037</x:v>
      </x:c>
      <x:c r="K24" s="34" t="n">
        <x:v>969</x:v>
      </x:c>
      <x:c r="L24" s="35">
        <x:f>L23+C24-K24</x:f>
        <x:v>4162</x:v>
      </x:c>
      <x:c r="M24" s="36" t="inlineStr">
        <x:is>
          <x:t xml:space="preserve">Réglage</x:t>
        </x:is>
      </x:c>
      <x:c r="N24" s="34" t="n">
        <x:v>32</x:v>
      </x:c>
    </x:row>
    <x:row r="25">
      <x:c r="A25" s="33" t="n">
        <x:v>46080</x:v>
      </x:c>
      <x:c r="B25" s="34" t="n">
        <x:v>1026</x:v>
      </x:c>
      <x:c r="C25" s="34" t="n">
        <x:v>977</x:v>
      </x:c>
      <x:c r="D25" s="34" t="n">
        <x:v>945</x:v>
      </x:c>
      <x:c r="E25" s="35">
        <x:f>MAX(C25-D25,0)</x:f>
        <x:v>32</x:v>
      </x:c>
      <x:c r="F25" s="34" t="n">
        <x:v>480</x:v>
      </x:c>
      <x:c r="G25" s="34" t="n">
        <x:v>44</x:v>
      </x:c>
      <x:c r="H25" s="34" t="n">
        <x:v>33</x:v>
      </x:c>
      <x:c r="I25" s="34" t="n">
        <x:v>1125</x:v>
      </x:c>
      <x:c r="J25" s="34" t="n">
        <x:v>1091</x:v>
      </x:c>
      <x:c r="K25" s="34" t="n">
        <x:v>957</x:v>
      </x:c>
      <x:c r="L25" s="35">
        <x:f>L24+C25-K25</x:f>
        <x:v>4182</x:v>
      </x:c>
      <x:c r="M25" s="36" t="inlineStr">
        <x:is>
          <x:t xml:space="preserve">Manque matière</x:t>
        </x:is>
      </x:c>
      <x:c r="N25" s="34" t="n">
        <x:v>28</x:v>
      </x:c>
    </x:row>
    <x:row r="26">
      <x:c r="A26" s="33" t="n">
        <x:v>46081</x:v>
      </x:c>
      <x:c r="B26" s="34" t="n">
        <x:v>1003</x:v>
      </x:c>
      <x:c r="C26" s="34" t="n">
        <x:v>945</x:v>
      </x:c>
      <x:c r="D26" s="34" t="n">
        <x:v>923</x:v>
      </x:c>
      <x:c r="E26" s="35">
        <x:f>MAX(C26-D26,0)</x:f>
        <x:v>22</x:v>
      </x:c>
      <x:c r="F26" s="34" t="n">
        <x:v>480</x:v>
      </x:c>
      <x:c r="G26" s="34" t="n">
        <x:v>37</x:v>
      </x:c>
      <x:c r="H26" s="34" t="n">
        <x:v>27</x:v>
      </x:c>
      <x:c r="I26" s="34" t="n">
        <x:v>983</x:v>
      </x:c>
      <x:c r="J26" s="34" t="n">
        <x:v>1110</x:v>
      </x:c>
      <x:c r="K26" s="34" t="n">
        <x:v>895</x:v>
      </x:c>
      <x:c r="L26" s="35">
        <x:f>L25+C26-K26</x:f>
        <x:v>4232</x:v>
      </x:c>
      <x:c r="M26" s="36" t="inlineStr">
        <x:is>
          <x:t xml:space="preserve">Panne</x:t>
        </x:is>
      </x:c>
      <x:c r="N26" s="34" t="n">
        <x:v>13</x:v>
      </x:c>
    </x:row>
    <x:row r="27">
      <x:c r="A27" s="33" t="n">
        <x:v>46082</x:v>
      </x:c>
      <x:c r="B27" s="34" t="n">
        <x:v>1027</x:v>
      </x:c>
      <x:c r="C27" s="34" t="n">
        <x:v>966</x:v>
      </x:c>
      <x:c r="D27" s="34" t="n">
        <x:v>940</x:v>
      </x:c>
      <x:c r="E27" s="35">
        <x:f>MAX(C27-D27,0)</x:f>
        <x:v>26</x:v>
      </x:c>
      <x:c r="F27" s="34" t="n">
        <x:v>480</x:v>
      </x:c>
      <x:c r="G27" s="34" t="n">
        <x:v>31</x:v>
      </x:c>
      <x:c r="H27" s="34" t="n">
        <x:v>20</x:v>
      </x:c>
      <x:c r="I27" s="34" t="n">
        <x:v>1094</x:v>
      </x:c>
      <x:c r="J27" s="34" t="n">
        <x:v>1101</x:v>
      </x:c>
      <x:c r="K27" s="34" t="n">
        <x:v>932</x:v>
      </x:c>
      <x:c r="L27" s="35">
        <x:f>L26+C27-K27</x:f>
        <x:v>4266</x:v>
      </x:c>
      <x:c r="M27" s="36" t="inlineStr">
        <x:is>
          <x:t xml:space="preserve">Panne</x:t>
        </x:is>
      </x:c>
      <x:c r="N27" s="34" t="n">
        <x:v>13</x:v>
      </x:c>
    </x:row>
    <x:row r="28">
      <x:c r="A28" s="33" t="n">
        <x:v>46083</x:v>
      </x:c>
      <x:c r="B28" s="34" t="n">
        <x:v>1019</x:v>
      </x:c>
      <x:c r="C28" s="34" t="n">
        <x:v>1021</x:v>
      </x:c>
      <x:c r="D28" s="34" t="n">
        <x:v>1005</x:v>
      </x:c>
      <x:c r="E28" s="35">
        <x:f>MAX(C28-D28,0)</x:f>
        <x:v>16</x:v>
      </x:c>
      <x:c r="F28" s="34" t="n">
        <x:v>480</x:v>
      </x:c>
      <x:c r="G28" s="34" t="n">
        <x:v>24</x:v>
      </x:c>
      <x:c r="H28" s="34" t="n">
        <x:v>54</x:v>
      </x:c>
      <x:c r="I28" s="34" t="n">
        <x:v>1108</x:v>
      </x:c>
      <x:c r="J28" s="34" t="n">
        <x:v>942</x:v>
      </x:c>
      <x:c r="K28" s="34" t="n">
        <x:v>982</x:v>
      </x:c>
      <x:c r="L28" s="35">
        <x:f>L27+C28-K28</x:f>
        <x:v>4305</x:v>
      </x:c>
      <x:c r="M28" s="36" t="inlineStr">
        <x:is>
          <x:t xml:space="preserve">Réglage</x:t>
        </x:is>
      </x:c>
      <x:c r="N28" s="34" t="n">
        <x:v>46</x:v>
      </x:c>
    </x:row>
    <x:row r="29">
      <x:c r="A29" s="33" t="n">
        <x:v>46084</x:v>
      </x:c>
      <x:c r="B29" s="34" t="n">
        <x:v>992</x:v>
      </x:c>
      <x:c r="C29" s="34" t="n">
        <x:v>1016</x:v>
      </x:c>
      <x:c r="D29" s="34" t="n">
        <x:v>994</x:v>
      </x:c>
      <x:c r="E29" s="35">
        <x:f>MAX(C29-D29,0)</x:f>
        <x:v>22</x:v>
      </x:c>
      <x:c r="F29" s="34" t="n">
        <x:v>480</x:v>
      </x:c>
      <x:c r="G29" s="34" t="n">
        <x:v>39</x:v>
      </x:c>
      <x:c r="H29" s="34" t="n">
        <x:v>27</x:v>
      </x:c>
      <x:c r="I29" s="34" t="n">
        <x:v>1157</x:v>
      </x:c>
      <x:c r="J29" s="34" t="n">
        <x:v>1082</x:v>
      </x:c>
      <x:c r="K29" s="34" t="n">
        <x:v>954</x:v>
      </x:c>
      <x:c r="L29" s="35">
        <x:f>L28+C29-K29</x:f>
        <x:v>4367</x:v>
      </x:c>
      <x:c r="M29" s="36" t="inlineStr">
        <x:is>
          <x:t xml:space="preserve">Réglage</x:t>
        </x:is>
      </x:c>
      <x:c r="N29" s="34" t="n">
        <x:v>16</x:v>
      </x:c>
    </x:row>
    <x:row r="30">
      <x:c r="A30" s="33" t="n">
        <x:v>46085</x:v>
      </x:c>
      <x:c r="B30" s="34" t="n">
        <x:v>1033</x:v>
      </x:c>
      <x:c r="C30" s="34" t="n">
        <x:v>1030</x:v>
      </x:c>
      <x:c r="D30" s="34" t="n">
        <x:v>1019</x:v>
      </x:c>
      <x:c r="E30" s="35">
        <x:f>MAX(C30-D30,0)</x:f>
        <x:v>11</x:v>
      </x:c>
      <x:c r="F30" s="34" t="n">
        <x:v>480</x:v>
      </x:c>
      <x:c r="G30" s="34" t="n">
        <x:v>29</x:v>
      </x:c>
      <x:c r="H30" s="34" t="n">
        <x:v>27</x:v>
      </x:c>
      <x:c r="I30" s="34" t="n">
        <x:v>1127</x:v>
      </x:c>
      <x:c r="J30" s="34" t="n">
        <x:v>1028</x:v>
      </x:c>
      <x:c r="K30" s="34" t="n">
        <x:v>970</x:v>
      </x:c>
      <x:c r="L30" s="35">
        <x:f>L29+C30-K30</x:f>
        <x:v>4427</x:v>
      </x:c>
      <x:c r="M30" s="36" t="inlineStr">
        <x:is>
          <x:t xml:space="preserve">Manque matière</x:t>
        </x:is>
      </x:c>
      <x:c r="N30" s="34" t="n">
        <x:v>16</x:v>
      </x:c>
    </x:row>
    <x:row r="31">
      <x:c r="A31" s="33" t="n">
        <x:v>46086</x:v>
      </x:c>
      <x:c r="B31" s="34" t="n">
        <x:v>939</x:v>
      </x:c>
      <x:c r="C31" s="34" t="n">
        <x:v>898</x:v>
      </x:c>
      <x:c r="D31" s="34" t="n">
        <x:v>891</x:v>
      </x:c>
      <x:c r="E31" s="35">
        <x:f>MAX(C31-D31,0)</x:f>
        <x:v>7</x:v>
      </x:c>
      <x:c r="F31" s="34" t="n">
        <x:v>480</x:v>
      </x:c>
      <x:c r="G31" s="34" t="n">
        <x:v>32</x:v>
      </x:c>
      <x:c r="H31" s="34" t="n">
        <x:v>27</x:v>
      </x:c>
      <x:c r="I31" s="34" t="n">
        <x:v>1022</x:v>
      </x:c>
      <x:c r="J31" s="34" t="n">
        <x:v>975</x:v>
      </x:c>
      <x:c r="K31" s="34" t="n">
        <x:v>839</x:v>
      </x:c>
      <x:c r="L31" s="35">
        <x:f>L30+C31-K31</x:f>
        <x:v>4486</x:v>
      </x:c>
      <x:c r="M31" s="36" t="inlineStr">
        <x:is>
          <x:t xml:space="preserve">Maintenance</x:t>
        </x:is>
      </x:c>
      <x:c r="N31" s="34" t="n">
        <x:v>18</x:v>
      </x:c>
    </x:row>
    <x:row r="32">
      <x:c r="A32" s="33" t="n">
        <x:v>46087</x:v>
      </x:c>
      <x:c r="B32" s="34" t="n">
        <x:v>958</x:v>
      </x:c>
      <x:c r="C32" s="34" t="n">
        <x:v>982</x:v>
      </x:c>
      <x:c r="D32" s="34" t="n">
        <x:v>970</x:v>
      </x:c>
      <x:c r="E32" s="35">
        <x:f>MAX(C32-D32,0)</x:f>
        <x:v>12</x:v>
      </x:c>
      <x:c r="F32" s="34" t="n">
        <x:v>480</x:v>
      </x:c>
      <x:c r="G32" s="34" t="n">
        <x:v>29</x:v>
      </x:c>
      <x:c r="H32" s="34" t="n">
        <x:v>36</x:v>
      </x:c>
      <x:c r="I32" s="34" t="n">
        <x:v>1029</x:v>
      </x:c>
      <x:c r="J32" s="34" t="n">
        <x:v>1047</x:v>
      </x:c>
      <x:c r="K32" s="34" t="n">
        <x:v>944</x:v>
      </x:c>
      <x:c r="L32" s="35">
        <x:f>L31+C32-K32</x:f>
        <x:v>4524</x:v>
      </x:c>
      <x:c r="M32" s="36" t="inlineStr">
        <x:is>
          <x:t xml:space="preserve">Réglage</x:t>
        </x:is>
      </x:c>
      <x:c r="N32" s="34" t="n">
        <x:v>32</x:v>
      </x:c>
    </x:row>
    <x:row r="33">
      <x:c r="A33" s="33" t="n">
        <x:v>46088</x:v>
      </x:c>
      <x:c r="B33" s="34" t="n">
        <x:v>1080</x:v>
      </x:c>
      <x:c r="C33" s="34" t="n">
        <x:v>1081</x:v>
      </x:c>
      <x:c r="D33" s="34" t="n">
        <x:v>1069</x:v>
      </x:c>
      <x:c r="E33" s="35">
        <x:f>MAX(C33-D33,0)</x:f>
        <x:v>12</x:v>
      </x:c>
      <x:c r="F33" s="34" t="n">
        <x:v>480</x:v>
      </x:c>
      <x:c r="G33" s="34" t="n">
        <x:v>27</x:v>
      </x:c>
      <x:c r="H33" s="34" t="n">
        <x:v>25</x:v>
      </x:c>
      <x:c r="I33" s="34" t="n">
        <x:v>1224</x:v>
      </x:c>
      <x:c r="J33" s="34" t="n">
        <x:v>994</x:v>
      </x:c>
      <x:c r="K33" s="34" t="n">
        <x:v>1049</x:v>
      </x:c>
      <x:c r="L33" s="35">
        <x:f>L32+C33-K33</x:f>
        <x:v>4556</x:v>
      </x:c>
      <x:c r="M33" s="36" t="inlineStr">
        <x:is>
          <x:t xml:space="preserve">Réglage</x:t>
        </x:is>
      </x:c>
      <x:c r="N33" s="34" t="n">
        <x:v>22</x:v>
      </x:c>
    </x:row>
    <x:row r="34">
      <x:c r="A34" s="33" t="n">
        <x:v>46089</x:v>
      </x:c>
      <x:c r="B34" s="34" t="n">
        <x:v>998</x:v>
      </x:c>
      <x:c r="C34" s="34" t="n">
        <x:v>951</x:v>
      </x:c>
      <x:c r="D34" s="34" t="n">
        <x:v>944</x:v>
      </x:c>
      <x:c r="E34" s="35">
        <x:f>MAX(C34-D34,0)</x:f>
        <x:v>7</x:v>
      </x:c>
      <x:c r="F34" s="34" t="n">
        <x:v>480</x:v>
      </x:c>
      <x:c r="G34" s="34" t="n">
        <x:v>26</x:v>
      </x:c>
      <x:c r="H34" s="34" t="n">
        <x:v>32</x:v>
      </x:c>
      <x:c r="I34" s="34" t="n">
        <x:v>1105</x:v>
      </x:c>
      <x:c r="J34" s="34" t="n">
        <x:v>1045</x:v>
      </x:c>
      <x:c r="K34" s="34" t="n">
        <x:v>918</x:v>
      </x:c>
      <x:c r="L34" s="35">
        <x:f>L33+C34-K34</x:f>
        <x:v>4589</x:v>
      </x:c>
      <x:c r="M34" s="36" t="inlineStr">
        <x:is>
          <x:t xml:space="preserve">Manque matière</x:t>
        </x:is>
      </x:c>
      <x:c r="N34" s="34" t="n">
        <x:v>21</x:v>
      </x:c>
    </x:row>
    <x:row r="35">
      <x:c r="A35" s="33" t="n">
        <x:v>46090</x:v>
      </x:c>
      <x:c r="B35" s="34" t="n">
        <x:v>1028</x:v>
      </x:c>
      <x:c r="C35" s="34" t="n">
        <x:v>1007</x:v>
      </x:c>
      <x:c r="D35" s="34" t="n">
        <x:v>993</x:v>
      </x:c>
      <x:c r="E35" s="35">
        <x:f>MAX(C35-D35,0)</x:f>
        <x:v>14</x:v>
      </x:c>
      <x:c r="F35" s="34" t="n">
        <x:v>480</x:v>
      </x:c>
      <x:c r="G35" s="34" t="n">
        <x:v>34</x:v>
      </x:c>
      <x:c r="H35" s="34" t="n">
        <x:v>22</x:v>
      </x:c>
      <x:c r="I35" s="34" t="n">
        <x:v>1069</x:v>
      </x:c>
      <x:c r="J35" s="34" t="n">
        <x:v>954</x:v>
      </x:c>
      <x:c r="K35" s="34" t="n">
        <x:v>948</x:v>
      </x:c>
      <x:c r="L35" s="35">
        <x:f>L34+C35-K35</x:f>
        <x:v>4648</x:v>
      </x:c>
      <x:c r="M35" s="36" t="inlineStr">
        <x:is>
          <x:t xml:space="preserve">Qualité</x:t>
        </x:is>
      </x:c>
      <x:c r="N35" s="34" t="n">
        <x:v>17</x:v>
      </x:c>
    </x:row>
  </x:sheetData>
  <x:mergeCells>
    <x:mergeCell ref="A1:N1"/>
  </x:mergeCells>
  <x:pageMargins left="0.7" right="0.7" top="0.75" bottom="0.75" header="0.3" footer="0.3"/>
  <x:legacyDrawing xmlns:r="http://schemas.openxmlformats.org/officeDocument/2006/relationships" r:id="Rcece01ec0bfb4069"/>
  <x:tableParts count="1">
    <x:tablePart xmlns:r="http://schemas.openxmlformats.org/officeDocument/2006/relationships" r:id="Rfbd7bb5ecc1a449c"/>
  </x:tableParts>
</x:worksheet>
</file>

<file path=xl/worksheets/sheet3.xml><?xml version="1.0" encoding="utf-8"?>
<x:worksheet xmlns:x="http://schemas.openxmlformats.org/spreadsheetml/2006/main">
  <x:sheetFormatPr baseColWidth="8" defaultRowHeight="15"/>
  <x:sheetData>
    <x:row r="1">
      <x:c r="A1" t="inlineStr">
        <x:is>
          <x:t xml:space="preserve">Valeur</x:t>
        </x:is>
      </x:c>
      <x:c r="B1" t="inlineStr">
        <x:is>
          <x:t xml:space="preserve">Reste</x:t>
        </x:is>
      </x:c>
      <x:c r="C1" t="inlineStr">
        <x:is>
          <x:t xml:space="preserve">Masqué</x:t>
        </x:is>
      </x:c>
    </x:row>
    <x:row r="2">
      <x:c r="A2">
        <x:f>Dashboard!A13*100</x:f>
        <x:v>93.09242322849283</x:v>
      </x:c>
      <x:c r="B2">
        <x:f>100-A2</x:f>
        <x:v>6.907576771507166</x:v>
      </x:c>
      <x:c r="C2" t="n">
        <x:v>100</x:v>
      </x:c>
    </x:row>
    <x:row r="3">
      <x:c r="A3">
        <x:f>Dashboard!E13*100</x:f>
        <x:v>90.26247369072675</x:v>
      </x:c>
      <x:c r="B3">
        <x:f>100-A3</x:f>
        <x:v>9.73752630927325</x:v>
      </x:c>
      <x:c r="C3" t="n">
        <x:v>100</x:v>
      </x:c>
    </x:row>
    <x:row r="4">
      <x:c r="A4">
        <x:f>Dashboard!I13*100</x:f>
        <x:v>98.17913723338592</x:v>
      </x:c>
      <x:c r="B4">
        <x:f>100-A4</x:f>
        <x:v>1.8208627666140842</x:v>
      </x:c>
      <x:c r="C4" t="n">
        <x:v>100</x:v>
      </x:c>
    </x:row>
    <x:row r="9">
      <x:c r="A9" t="inlineStr">
        <x:is>
          <x:t xml:space="preserve">Cause</x:t>
        </x:is>
      </x:c>
      <x:c r="B9" t="inlineStr">
        <x:is>
          <x:t xml:space="preserve">Minutes</x:t>
        </x:is>
      </x:c>
    </x:row>
    <x:row r="10">
      <x:c r="A10" t="inlineStr">
        <x:is>
          <x:t xml:space="preserve">Panne</x:t>
        </x:is>
      </x:c>
      <x:c r="B10">
        <x:f>SUMIF(Donnees!$M$6:$M$35,A10,Donnees!$N$6:$N$35)</x:f>
        <x:v>144</x:v>
      </x:c>
    </x:row>
    <x:row r="11">
      <x:c r="A11" t="inlineStr">
        <x:is>
          <x:t xml:space="preserve">Réglage</x:t>
        </x:is>
      </x:c>
      <x:c r="B11">
        <x:f>SUMIF(Donnees!$M$6:$M$35,A11,Donnees!$N$6:$N$35)</x:f>
        <x:v>221</x:v>
      </x:c>
    </x:row>
    <x:row r="12">
      <x:c r="A12" t="inlineStr">
        <x:is>
          <x:t xml:space="preserve">Manque matière</x:t>
        </x:is>
      </x:c>
      <x:c r="B12">
        <x:f>SUMIF(Donnees!$M$6:$M$35,A12,Donnees!$N$6:$N$35)</x:f>
        <x:v>135</x:v>
      </x:c>
    </x:row>
    <x:row r="13">
      <x:c r="A13" t="inlineStr">
        <x:is>
          <x:t xml:space="preserve">Qualité</x:t>
        </x:is>
      </x:c>
      <x:c r="B13">
        <x:f>SUMIF(Donnees!$M$6:$M$35,A13,Donnees!$N$6:$N$35)</x:f>
        <x:v>99</x:v>
      </x:c>
    </x:row>
    <x:row r="14">
      <x:c r="A14" t="inlineStr">
        <x:is>
          <x:t xml:space="preserve">Maintenance</x:t>
        </x:is>
      </x:c>
      <x:c r="B14">
        <x:f>SUMIF(Donnees!$M$6:$M$35,A14,Donnees!$N$6:$N$35)</x:f>
        <x:v>65</x:v>
      </x:c>
    </x:row>
  </x:sheetData>
  <x:pageMargins left="0.7" right="0.7" top="0.75" bottom="0.75" header="0.3" footer="0.3"/>
</x:worksheet>
</file>