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 Produit" sheetId="1" state="visible" r:id="rId1"/>
    <sheet xmlns:r="http://schemas.openxmlformats.org/officeDocument/2006/relationships" name="Caractéristiques" sheetId="2" state="visible" r:id="rId2"/>
    <sheet xmlns:r="http://schemas.openxmlformats.org/officeDocument/2006/relationships" name="Calculs &amp; Indicateurs" sheetId="3" state="visible" r:id="rId3"/>
    <sheet xmlns:r="http://schemas.openxmlformats.org/officeDocument/2006/relationships" name="Dashboard" sheetId="4" state="visible" r:id="rId4"/>
    <sheet xmlns:r="http://schemas.openxmlformats.org/officeDocument/2006/relationships" name="Fiche A4 imprimable" sheetId="5" state="visible" r:id="rId5"/>
  </sheets>
  <definedNames>
    <definedName name="_xlnm._FilterDatabase" localSheetId="0" hidden="1">'Fiche Produit'!$A$1:$I$1</definedName>
    <definedName name="_xlnm._FilterDatabase" localSheetId="1" hidden="1">'Caractéristiques'!$A$1:$F$1</definedName>
    <definedName name="_xlnm._FilterDatabase" localSheetId="2" hidden="1">'Calculs &amp; Indicateurs'!$A$1:$H$1</definedName>
    <definedName name="_xlnm.Print_Area" localSheetId="4">'Fiche A4 imprimable'!$A$1:$D$26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€ #,##0.00"/>
  </numFmts>
  <fonts count="7">
    <font>
      <name val="Calibri"/>
      <family val="2"/>
      <color theme="1"/>
      <sz val="11"/>
      <scheme val="minor"/>
    </font>
    <font>
      <b val="1"/>
    </font>
    <font>
      <b val="1"/>
      <sz val="14"/>
    </font>
    <font>
      <b val="1"/>
      <color rgb="00FFFFFF"/>
      <sz val="14"/>
    </font>
    <font>
      <b val="1"/>
      <color rgb="00FFFFFF"/>
    </font>
    <font>
      <b val="1"/>
      <color rgb="00FFFFFF"/>
      <sz val="16"/>
    </font>
    <font>
      <b val="1"/>
      <sz val="12"/>
    </font>
  </fonts>
  <fills count="7">
    <fill>
      <patternFill/>
    </fill>
    <fill>
      <patternFill patternType="gray125"/>
    </fill>
    <fill>
      <patternFill patternType="solid">
        <fgColor rgb="00CCE5FF"/>
        <bgColor rgb="00CCE5FF"/>
      </patternFill>
    </fill>
    <fill>
      <patternFill patternType="solid">
        <fgColor rgb="000B57D0"/>
      </patternFill>
    </fill>
    <fill>
      <patternFill patternType="solid">
        <fgColor rgb="00CCE5FF"/>
      </patternFill>
    </fill>
    <fill>
      <patternFill patternType="solid">
        <fgColor rgb="00E8F0FE"/>
      </patternFill>
    </fill>
    <fill>
      <patternFill patternType="solid">
        <fgColor rgb="00F1F3F4"/>
      </patternFill>
    </fill>
  </fills>
  <borders count="12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009AA0A6"/>
      </left>
      <right style="thin">
        <color rgb="009AA0A6"/>
      </right>
      <top style="thin">
        <color rgb="009AA0A6"/>
      </top>
      <bottom style="thin">
        <color rgb="009AA0A6"/>
      </bottom>
    </border>
    <border>
      <left/>
      <right/>
      <top style="thin">
        <color rgb="009AA0A6"/>
      </top>
      <bottom/>
      <diagonal/>
    </border>
    <border>
      <left style="thin">
        <color rgb="009AA0A6"/>
      </left>
      <right/>
      <top/>
      <bottom/>
      <diagonal/>
    </border>
    <border>
      <left/>
      <right style="thin">
        <color rgb="009AA0A6"/>
      </right>
      <top style="thin">
        <color rgb="009AA0A6"/>
      </top>
      <bottom/>
      <diagonal/>
    </border>
    <border>
      <left/>
      <right style="thin">
        <color rgb="009AA0A6"/>
      </right>
      <top/>
      <bottom/>
      <diagonal/>
    </border>
    <border>
      <left style="thin">
        <color rgb="009AA0A6"/>
      </left>
      <right/>
      <top/>
      <bottom style="thin">
        <color rgb="009AA0A6"/>
      </bottom>
      <diagonal/>
    </border>
    <border>
      <left/>
      <right/>
      <top/>
      <bottom style="thin">
        <color rgb="009AA0A6"/>
      </bottom>
      <diagonal/>
    </border>
    <border>
      <left/>
      <right style="thin">
        <color rgb="009AA0A6"/>
      </right>
      <top/>
      <bottom style="thin">
        <color rgb="009AA0A6"/>
      </bottom>
      <diagonal/>
    </border>
    <border>
      <left/>
      <right/>
      <top style="thin">
        <color rgb="009AA0A6"/>
      </top>
      <bottom style="thin">
        <color rgb="009AA0A6"/>
      </bottom>
      <diagonal/>
    </border>
    <border>
      <left/>
      <right style="thin">
        <color rgb="009AA0A6"/>
      </right>
      <top style="thin">
        <color rgb="009AA0A6"/>
      </top>
      <bottom style="thin">
        <color rgb="009AA0A6"/>
      </bottom>
      <diagonal/>
    </border>
  </borders>
  <cellStyleXfs count="1">
    <xf numFmtId="0" fontId="0" fillId="0" borderId="0"/>
  </cellStyleXfs>
  <cellXfs count="42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/>
    </xf>
    <xf numFmtId="0" fontId="2" fillId="0" borderId="0" pivotButton="0" quotePrefix="0" xfId="0"/>
    <xf numFmtId="0" fontId="1" fillId="0" borderId="0" pivotButton="0" quotePrefix="0" xfId="0"/>
    <xf numFmtId="0" fontId="3" fillId="3" borderId="0" applyAlignment="1" pivotButton="0" quotePrefix="0" xfId="0">
      <alignment horizontal="center" vertical="center"/>
    </xf>
    <xf numFmtId="0" fontId="1" fillId="4" borderId="2" applyAlignment="1" pivotButton="0" quotePrefix="0" xfId="0">
      <alignment horizontal="center" vertical="center" wrapText="1"/>
    </xf>
    <xf numFmtId="0" fontId="4" fillId="3" borderId="0" applyAlignment="1" pivotButton="0" quotePrefix="0" xfId="0">
      <alignment horizontal="center" vertical="center"/>
    </xf>
    <xf numFmtId="0" fontId="0" fillId="0" borderId="2" applyAlignment="1" pivotButton="0" quotePrefix="0" xfId="0">
      <alignment vertical="top" wrapText="1"/>
    </xf>
    <xf numFmtId="0" fontId="1" fillId="5" borderId="2" applyAlignment="1" pivotButton="0" quotePrefix="0" xfId="0">
      <alignment horizontal="left" vertical="center"/>
    </xf>
    <xf numFmtId="0" fontId="0" fillId="5" borderId="2" applyAlignment="1" pivotButton="0" quotePrefix="0" xfId="0">
      <alignment horizontal="left" vertical="center"/>
    </xf>
    <xf numFmtId="0" fontId="0" fillId="5" borderId="2" applyAlignment="1" pivotButton="0" quotePrefix="0" xfId="0">
      <alignment horizontal="center" vertical="center" wrapText="1"/>
    </xf>
    <xf numFmtId="0" fontId="0" fillId="0" borderId="2" applyAlignment="1" pivotButton="0" quotePrefix="0" xfId="0">
      <alignment vertical="center" wrapText="1"/>
    </xf>
    <xf numFmtId="164" fontId="0" fillId="0" borderId="2" applyAlignment="1" pivotButton="0" quotePrefix="0" xfId="0">
      <alignment vertical="center" wrapText="1"/>
    </xf>
    <xf numFmtId="10" fontId="0" fillId="0" borderId="2" applyAlignment="1" pivotButton="0" quotePrefix="0" xfId="0">
      <alignment vertical="center" wrapText="1"/>
    </xf>
    <xf numFmtId="0" fontId="1" fillId="5" borderId="2" pivotButton="0" quotePrefix="0" xfId="0"/>
    <xf numFmtId="0" fontId="0" fillId="5" borderId="2" pivotButton="0" quotePrefix="0" xfId="0"/>
    <xf numFmtId="0" fontId="1" fillId="6" borderId="2" pivotButton="0" quotePrefix="0" xfId="0"/>
    <xf numFmtId="164" fontId="0" fillId="6" borderId="2" pivotButton="0" quotePrefix="0" xfId="0"/>
    <xf numFmtId="10" fontId="0" fillId="6" borderId="2" pivotButton="0" quotePrefix="0" xfId="0"/>
    <xf numFmtId="0" fontId="4" fillId="3" borderId="0" applyAlignment="1" pivotButton="0" quotePrefix="0" xfId="0">
      <alignment horizontal="center"/>
    </xf>
    <xf numFmtId="0" fontId="1" fillId="4" borderId="2" applyAlignment="1" pivotButton="0" quotePrefix="0" xfId="0">
      <alignment horizontal="center"/>
    </xf>
    <xf numFmtId="0" fontId="0" fillId="0" borderId="2" applyAlignment="1" pivotButton="0" quotePrefix="0" xfId="0">
      <alignment vertical="center"/>
    </xf>
    <xf numFmtId="164" fontId="0" fillId="0" borderId="2" applyAlignment="1" pivotButton="0" quotePrefix="0" xfId="0">
      <alignment vertical="center"/>
    </xf>
    <xf numFmtId="10" fontId="0" fillId="0" borderId="2" applyAlignment="1" pivotButton="0" quotePrefix="0" xfId="0">
      <alignment vertical="center"/>
    </xf>
    <xf numFmtId="0" fontId="0" fillId="0" borderId="3" pivotButton="0" quotePrefix="0" xfId="0"/>
    <xf numFmtId="0" fontId="0" fillId="0" borderId="5" pivotButton="0" quotePrefix="0" xfId="0"/>
    <xf numFmtId="0" fontId="0" fillId="0" borderId="4" pivotButton="0" quotePrefix="0" xfId="0"/>
    <xf numFmtId="0" fontId="0" fillId="0" borderId="6" pivotButton="0" quotePrefix="0" xfId="0"/>
    <xf numFmtId="0" fontId="0" fillId="0" borderId="7" pivotButton="0" quotePrefix="0" xfId="0"/>
    <xf numFmtId="0" fontId="0" fillId="0" borderId="8" pivotButton="0" quotePrefix="0" xfId="0"/>
    <xf numFmtId="0" fontId="0" fillId="0" borderId="9" pivotButton="0" quotePrefix="0" xfId="0"/>
    <xf numFmtId="0" fontId="0" fillId="0" borderId="10" pivotButton="0" quotePrefix="0" xfId="0"/>
    <xf numFmtId="0" fontId="0" fillId="0" borderId="11" pivotButton="0" quotePrefix="0" xfId="0"/>
    <xf numFmtId="0" fontId="5" fillId="3" borderId="0" applyAlignment="1" pivotButton="0" quotePrefix="0" xfId="0">
      <alignment horizontal="center" vertical="center"/>
    </xf>
    <xf numFmtId="0" fontId="6" fillId="0" borderId="0" applyAlignment="1" pivotButton="0" quotePrefix="0" xfId="0">
      <alignment horizontal="center"/>
    </xf>
    <xf numFmtId="0" fontId="1" fillId="5" borderId="2" applyAlignment="1" pivotButton="0" quotePrefix="0" xfId="0">
      <alignment horizontal="center"/>
    </xf>
    <xf numFmtId="0" fontId="0" fillId="0" borderId="2" applyAlignment="1" pivotButton="0" quotePrefix="0" xfId="0">
      <alignment wrapText="1"/>
    </xf>
    <xf numFmtId="164" fontId="0" fillId="0" borderId="2" applyAlignment="1" pivotButton="0" quotePrefix="0" xfId="0">
      <alignment wrapText="1"/>
    </xf>
    <xf numFmtId="10" fontId="0" fillId="0" borderId="2" applyAlignment="1" pivotButton="0" quotePrefix="0" xfId="0">
      <alignment wrapText="1"/>
    </xf>
    <xf numFmtId="0" fontId="1" fillId="0" borderId="0" applyAlignment="1" pivotButton="0" quotePrefix="0" xfId="0">
      <alignment horizontal="center"/>
    </xf>
    <xf numFmtId="0" fontId="0" fillId="0" borderId="2" pivotButton="0" quotePrefix="0" xfId="0"/>
  </cellXfs>
  <cellStyles count="1">
    <cellStyle name="Normal" xfId="0" builtinId="0" hidden="0"/>
  </cellStyles>
  <dxfs count="4">
    <dxf>
      <fill>
        <patternFill patternType="solid">
          <fgColor rgb="00E6F4EA"/>
        </patternFill>
      </fill>
    </dxf>
    <dxf>
      <fill>
        <patternFill patternType="solid">
          <fgColor rgb="00FFF4E5"/>
        </patternFill>
      </fill>
    </dxf>
    <dxf>
      <fill>
        <patternFill patternType="solid">
          <fgColor rgb="00FCE8E6"/>
        </patternFill>
      </fill>
    </dxf>
    <dxf>
      <fill>
        <patternFill patternType="solid">
          <fgColor rgb="00F1F3F4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drawing1.xml><?xml version="1.0" encoding="utf-8"?>
<wsDr xmlns="http://schemas.openxmlformats.org/drawingml/2006/spreadsheetDrawing">
  <oneCellAnchor>
    <from>
      <col>10</col>
      <colOff>0</colOff>
      <row>4</row>
      <rowOff>0</rowOff>
    </from>
    <ext cx="3048000" cy="11430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4" customWidth="1" min="1" max="1"/>
    <col width="26" customWidth="1" min="2" max="2"/>
    <col width="22" customWidth="1" min="3" max="3"/>
    <col width="10" customWidth="1" min="4" max="4"/>
    <col width="18" customWidth="1" min="5" max="5"/>
    <col width="16" customWidth="1" min="6" max="6"/>
    <col width="12" customWidth="1" min="7" max="7"/>
    <col width="38" customWidth="1" min="8" max="8"/>
    <col width="24" customWidth="1" min="9" max="9"/>
  </cols>
  <sheetData>
    <row r="1" ht="28" customHeight="1">
      <c r="A1" s="5" t="inlineStr">
        <is>
          <t>Fiche technique produit – modèle avancé (à dupliquer par produit)</t>
        </is>
      </c>
    </row>
    <row r="2" ht="32" customHeight="1">
      <c r="A2" s="6" t="inlineStr">
        <is>
          <t>ID Produit</t>
        </is>
      </c>
      <c r="B2" s="6" t="inlineStr">
        <is>
          <t>Nom du Produit</t>
        </is>
      </c>
      <c r="C2" s="6" t="inlineStr">
        <is>
          <t>Catégorie</t>
        </is>
      </c>
      <c r="D2" s="6" t="inlineStr">
        <is>
          <t>Version</t>
        </is>
      </c>
      <c r="E2" s="6" t="inlineStr">
        <is>
          <t>Responsable</t>
        </is>
      </c>
      <c r="F2" s="6" t="inlineStr">
        <is>
          <t>Date de création</t>
        </is>
      </c>
      <c r="G2" s="6" t="inlineStr">
        <is>
          <t>Statut</t>
        </is>
      </c>
      <c r="H2" s="6" t="inlineStr">
        <is>
          <t>Description courte</t>
        </is>
      </c>
      <c r="I2" s="6" t="inlineStr">
        <is>
          <t>Usage principal</t>
        </is>
      </c>
      <c r="K2" s="7" t="inlineStr">
        <is>
          <t>Code-barres</t>
        </is>
      </c>
    </row>
    <row r="3">
      <c r="A3" s="8" t="inlineStr">
        <is>
          <t>PRD-001</t>
        </is>
      </c>
      <c r="B3" s="8" t="inlineStr">
        <is>
          <t>Pompe industrielle X200</t>
        </is>
      </c>
      <c r="C3" s="8" t="inlineStr">
        <is>
          <t>Équipement industriel</t>
        </is>
      </c>
      <c r="D3" s="8" t="inlineStr">
        <is>
          <t>V1.0</t>
        </is>
      </c>
      <c r="E3" s="8" t="inlineStr">
        <is>
          <t>Service Technique</t>
        </is>
      </c>
      <c r="F3" s="8" t="inlineStr">
        <is>
          <t>01/02/2026</t>
        </is>
      </c>
      <c r="G3" s="8" t="inlineStr">
        <is>
          <t>Validé</t>
        </is>
      </c>
      <c r="H3" s="8" t="inlineStr">
        <is>
          <t>Pompe haute pression pour usage industriel</t>
        </is>
      </c>
      <c r="I3" s="8" t="inlineStr">
        <is>
          <t>Transfert de fluide</t>
        </is>
      </c>
      <c r="K3" s="9" t="inlineStr">
        <is>
          <t>ID Produit</t>
        </is>
      </c>
      <c r="L3" s="10">
        <f>A3</f>
        <v/>
      </c>
    </row>
    <row r="4">
      <c r="A4" s="8" t="inlineStr">
        <is>
          <t>PRD-002</t>
        </is>
      </c>
      <c r="B4" s="8" t="inlineStr">
        <is>
          <t>Rouleau convoyeur R50</t>
        </is>
      </c>
      <c r="C4" s="8" t="inlineStr">
        <is>
          <t>Composant</t>
        </is>
      </c>
      <c r="D4" s="8" t="inlineStr">
        <is>
          <t>V2.1</t>
        </is>
      </c>
      <c r="E4" s="8" t="inlineStr">
        <is>
          <t>Maintenance</t>
        </is>
      </c>
      <c r="F4" s="8" t="inlineStr">
        <is>
          <t>10/02/2026</t>
        </is>
      </c>
      <c r="G4" s="8" t="inlineStr">
        <is>
          <t>En revue</t>
        </is>
      </c>
      <c r="H4" s="8" t="inlineStr">
        <is>
          <t>Rouleau acier galvanisé pour convoyeur, faible friction.</t>
        </is>
      </c>
      <c r="I4" s="8" t="inlineStr">
        <is>
          <t>Transport interne</t>
        </is>
      </c>
      <c r="K4" s="11" t="inlineStr"/>
      <c r="L4" s="25" t="n"/>
      <c r="M4" s="26" t="n"/>
    </row>
    <row r="5">
      <c r="A5" s="8" t="inlineStr">
        <is>
          <t>PRD-003</t>
        </is>
      </c>
      <c r="B5" s="8" t="inlineStr">
        <is>
          <t>Boîtier électrique IP65</t>
        </is>
      </c>
      <c r="C5" s="8" t="inlineStr">
        <is>
          <t>Électrique</t>
        </is>
      </c>
      <c r="D5" s="8" t="inlineStr">
        <is>
          <t>V1.2</t>
        </is>
      </c>
      <c r="E5" s="8" t="inlineStr">
        <is>
          <t>Qualité</t>
        </is>
      </c>
      <c r="F5" s="8" t="inlineStr">
        <is>
          <t>15/02/2026</t>
        </is>
      </c>
      <c r="G5" s="8" t="inlineStr">
        <is>
          <t>Brouillon</t>
        </is>
      </c>
      <c r="H5" s="8" t="inlineStr">
        <is>
          <t>Boîtier polycarbonate IP65, montage mural, usage industriel.</t>
        </is>
      </c>
      <c r="I5" s="8" t="inlineStr">
        <is>
          <t>Protection &amp; câblage</t>
        </is>
      </c>
      <c r="K5" s="27" t="n"/>
      <c r="M5" s="28" t="n"/>
    </row>
    <row r="6">
      <c r="A6" s="8" t="inlineStr">
        <is>
          <t>PRD-004</t>
        </is>
      </c>
      <c r="B6" s="8" t="inlineStr">
        <is>
          <t>Capteur de pression P-4</t>
        </is>
      </c>
      <c r="C6" s="8" t="inlineStr">
        <is>
          <t>Instrumentation</t>
        </is>
      </c>
      <c r="D6" s="8" t="inlineStr">
        <is>
          <t>V3.0</t>
        </is>
      </c>
      <c r="E6" s="8" t="inlineStr">
        <is>
          <t>Bureau d’études</t>
        </is>
      </c>
      <c r="F6" s="8" t="inlineStr">
        <is>
          <t>18/02/2026</t>
        </is>
      </c>
      <c r="G6" s="8" t="inlineStr">
        <is>
          <t>Validé</t>
        </is>
      </c>
      <c r="H6" s="8" t="inlineStr">
        <is>
          <t>Capteur 4–20 mA, haute précision, pour circuits hydrauliques.</t>
        </is>
      </c>
      <c r="I6" s="8" t="inlineStr">
        <is>
          <t>Mesure pression</t>
        </is>
      </c>
      <c r="K6" s="27" t="n"/>
      <c r="M6" s="28" t="n"/>
    </row>
    <row r="7">
      <c r="A7" s="8" t="n"/>
      <c r="B7" s="8" t="n"/>
      <c r="C7" s="8" t="n"/>
      <c r="D7" s="8" t="n"/>
      <c r="E7" s="8" t="n"/>
      <c r="F7" s="8" t="n"/>
      <c r="G7" s="8" t="n"/>
      <c r="H7" s="8" t="n"/>
      <c r="I7" s="8" t="n"/>
      <c r="K7" s="27" t="n"/>
      <c r="M7" s="28" t="n"/>
    </row>
    <row r="8">
      <c r="A8" s="8" t="n"/>
      <c r="B8" s="8" t="n"/>
      <c r="C8" s="8" t="n"/>
      <c r="D8" s="8" t="n"/>
      <c r="E8" s="8" t="n"/>
      <c r="F8" s="8" t="n"/>
      <c r="G8" s="8" t="n"/>
      <c r="H8" s="8" t="n"/>
      <c r="I8" s="8" t="n"/>
      <c r="K8" s="27" t="n"/>
      <c r="M8" s="28" t="n"/>
    </row>
    <row r="9">
      <c r="A9" s="8" t="n"/>
      <c r="B9" s="8" t="n"/>
      <c r="C9" s="8" t="n"/>
      <c r="D9" s="8" t="n"/>
      <c r="E9" s="8" t="n"/>
      <c r="F9" s="8" t="n"/>
      <c r="G9" s="8" t="n"/>
      <c r="H9" s="8" t="n"/>
      <c r="I9" s="8" t="n"/>
      <c r="K9" s="27" t="n"/>
      <c r="M9" s="28" t="n"/>
    </row>
    <row r="10">
      <c r="A10" s="8" t="n"/>
      <c r="B10" s="8" t="n"/>
      <c r="C10" s="8" t="n"/>
      <c r="D10" s="8" t="n"/>
      <c r="E10" s="8" t="n"/>
      <c r="F10" s="8" t="n"/>
      <c r="G10" s="8" t="n"/>
      <c r="H10" s="8" t="n"/>
      <c r="I10" s="8" t="n"/>
      <c r="K10" s="29" t="n"/>
      <c r="L10" s="30" t="n"/>
      <c r="M10" s="31" t="n"/>
    </row>
    <row r="11">
      <c r="K11" s="11" t="inlineStr">
        <is>
          <t>Note : le code est généré pour PRD-001 (exemple). Dupliquer pour chaque produit.</t>
        </is>
      </c>
      <c r="L11" s="32" t="n"/>
      <c r="M11" s="33" t="n"/>
    </row>
  </sheetData>
  <autoFilter ref="A1:I1"/>
  <mergeCells count="4">
    <mergeCell ref="A1:I1"/>
    <mergeCell ref="K4:M10"/>
    <mergeCell ref="K2:M2"/>
    <mergeCell ref="K11:M11"/>
  </mergeCells>
  <conditionalFormatting sqref="G3:G6">
    <cfRule type="expression" priority="1" dxfId="0">
      <formula>EXACT($G3,"Validé")</formula>
    </cfRule>
    <cfRule type="expression" priority="2" dxfId="1">
      <formula>EXACT($G3,"En revue")</formula>
    </cfRule>
    <cfRule type="expression" priority="3" dxfId="2">
      <formula>EXACT($G3,"Obsolète")</formula>
    </cfRule>
    <cfRule type="expression" priority="4" dxfId="3">
      <formula>EXACT($G3,"Brouillon")</formula>
    </cfRule>
  </conditionalFormatting>
  <dataValidations count="1">
    <dataValidation sqref="G3:G6" showDropDown="0" showInputMessage="0" showErrorMessage="0" allowBlank="1" type="list">
      <formula1>"Brouillon,En revue,Validé,Obsolète"</formula1>
    </dataValidation>
  </dataValidations>
  <pageMargins left="0.75" right="0.75" top="1" bottom="1" header="0.5" footer="0.5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</cols>
  <sheetData>
    <row r="1">
      <c r="A1" s="6" t="inlineStr">
        <is>
          <t>ID Produit</t>
        </is>
      </c>
      <c r="B1" s="6" t="inlineStr">
        <is>
          <t>Caractéristique</t>
        </is>
      </c>
      <c r="C1" s="6" t="inlineStr">
        <is>
          <t>Valeur</t>
        </is>
      </c>
      <c r="D1" s="6" t="inlineStr">
        <is>
          <t>Unité</t>
        </is>
      </c>
      <c r="E1" s="6" t="inlineStr">
        <is>
          <t>Tolérance</t>
        </is>
      </c>
      <c r="F1" s="6" t="inlineStr">
        <is>
          <t>Norme associée</t>
        </is>
      </c>
    </row>
    <row r="2">
      <c r="A2" s="8" t="inlineStr">
        <is>
          <t>PRD-001</t>
        </is>
      </c>
      <c r="B2" s="8" t="inlineStr">
        <is>
          <t>Pression maximale</t>
        </is>
      </c>
      <c r="C2" s="8" t="n">
        <v>250</v>
      </c>
      <c r="D2" s="8" t="inlineStr">
        <is>
          <t>Bar</t>
        </is>
      </c>
      <c r="E2" s="8" t="inlineStr">
        <is>
          <t>±5%</t>
        </is>
      </c>
      <c r="F2" s="8" t="inlineStr">
        <is>
          <t>ISO 9001</t>
        </is>
      </c>
    </row>
    <row r="3">
      <c r="A3" s="8" t="inlineStr">
        <is>
          <t>PRD-001</t>
        </is>
      </c>
      <c r="B3" s="8" t="inlineStr">
        <is>
          <t>Débit nominal</t>
        </is>
      </c>
      <c r="C3" s="8" t="n">
        <v>120</v>
      </c>
      <c r="D3" s="8" t="inlineStr">
        <is>
          <t>L/min</t>
        </is>
      </c>
      <c r="E3" s="8" t="inlineStr">
        <is>
          <t>±3%</t>
        </is>
      </c>
      <c r="F3" s="8" t="inlineStr">
        <is>
          <t>ISO 5167</t>
        </is>
      </c>
    </row>
    <row r="4">
      <c r="A4" s="8" t="inlineStr">
        <is>
          <t>PRD-002</t>
        </is>
      </c>
      <c r="B4" s="8" t="inlineStr">
        <is>
          <t>Diamètre</t>
        </is>
      </c>
      <c r="C4" s="8" t="inlineStr">
        <is>
          <t>50</t>
        </is>
      </c>
      <c r="D4" s="8" t="inlineStr">
        <is>
          <t>mm</t>
        </is>
      </c>
      <c r="E4" s="8" t="inlineStr">
        <is>
          <t>±0,2</t>
        </is>
      </c>
      <c r="F4" s="8" t="inlineStr">
        <is>
          <t>ISO 2768</t>
        </is>
      </c>
    </row>
    <row r="5">
      <c r="A5" s="8" t="inlineStr">
        <is>
          <t>PRD-002</t>
        </is>
      </c>
      <c r="B5" s="8" t="inlineStr">
        <is>
          <t>Charge max</t>
        </is>
      </c>
      <c r="C5" s="8" t="inlineStr">
        <is>
          <t>250</t>
        </is>
      </c>
      <c r="D5" s="8" t="inlineStr">
        <is>
          <t>kg</t>
        </is>
      </c>
      <c r="E5" s="8" t="inlineStr">
        <is>
          <t>—</t>
        </is>
      </c>
      <c r="F5" s="8" t="inlineStr">
        <is>
          <t>EN 10025</t>
        </is>
      </c>
    </row>
    <row r="6">
      <c r="A6" s="8" t="inlineStr">
        <is>
          <t>PRD-003</t>
        </is>
      </c>
      <c r="B6" s="8" t="inlineStr">
        <is>
          <t>Indice de protection</t>
        </is>
      </c>
      <c r="C6" s="8" t="inlineStr">
        <is>
          <t>IP65</t>
        </is>
      </c>
      <c r="D6" s="8" t="inlineStr"/>
      <c r="E6" s="8" t="inlineStr">
        <is>
          <t>—</t>
        </is>
      </c>
      <c r="F6" s="8" t="inlineStr">
        <is>
          <t>IEC 60529</t>
        </is>
      </c>
    </row>
    <row r="7">
      <c r="A7" s="8" t="inlineStr">
        <is>
          <t>PRD-003</t>
        </is>
      </c>
      <c r="B7" s="8" t="inlineStr">
        <is>
          <t>Température service</t>
        </is>
      </c>
      <c r="C7" s="8" t="inlineStr">
        <is>
          <t>-20 à +60</t>
        </is>
      </c>
      <c r="D7" s="8" t="inlineStr">
        <is>
          <t>°C</t>
        </is>
      </c>
      <c r="E7" s="8" t="inlineStr">
        <is>
          <t>—</t>
        </is>
      </c>
      <c r="F7" s="8" t="inlineStr">
        <is>
          <t>IEC 60068</t>
        </is>
      </c>
    </row>
    <row r="8">
      <c r="A8" s="8" t="inlineStr">
        <is>
          <t>PRD-004</t>
        </is>
      </c>
      <c r="B8" s="8" t="inlineStr">
        <is>
          <t>Sortie signal</t>
        </is>
      </c>
      <c r="C8" s="8" t="inlineStr">
        <is>
          <t>4–20</t>
        </is>
      </c>
      <c r="D8" s="8" t="inlineStr">
        <is>
          <t>mA</t>
        </is>
      </c>
      <c r="E8" s="8" t="inlineStr">
        <is>
          <t>±0,5%</t>
        </is>
      </c>
      <c r="F8" s="8" t="inlineStr">
        <is>
          <t>IEC 60381</t>
        </is>
      </c>
    </row>
    <row r="9">
      <c r="A9" s="8" t="inlineStr">
        <is>
          <t>PRD-004</t>
        </is>
      </c>
      <c r="B9" s="8" t="inlineStr">
        <is>
          <t>Plage pression</t>
        </is>
      </c>
      <c r="C9" s="8" t="inlineStr">
        <is>
          <t>0–400</t>
        </is>
      </c>
      <c r="D9" s="8" t="inlineStr">
        <is>
          <t>Bar</t>
        </is>
      </c>
      <c r="E9" s="8" t="inlineStr">
        <is>
          <t>±1%</t>
        </is>
      </c>
      <c r="F9" s="8" t="inlineStr">
        <is>
          <t>ISO 2944</t>
        </is>
      </c>
    </row>
  </sheetData>
  <autoFilter ref="A1:F1"/>
  <dataValidations count="1">
    <dataValidation sqref="F2:F9" showDropDown="0" showInputMessage="0" showErrorMessage="0" allowBlank="1" type="list">
      <formula1>"ISO 9001,ISO 2768,IEC 60529,IEC 60068,IEC 60381,ISO 2944,EN 10025"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</cols>
  <sheetData>
    <row r="1">
      <c r="A1" s="6" t="inlineStr">
        <is>
          <t>ID Produit</t>
        </is>
      </c>
      <c r="B1" s="6" t="inlineStr">
        <is>
          <t>Coût matière (€)</t>
        </is>
      </c>
      <c r="C1" s="6" t="inlineStr">
        <is>
          <t>Coût fabrication (€)</t>
        </is>
      </c>
      <c r="D1" s="6" t="inlineStr">
        <is>
          <t>Coût logistique (€)</t>
        </is>
      </c>
      <c r="E1" s="6" t="inlineStr">
        <is>
          <t>Coût total (€)</t>
        </is>
      </c>
      <c r="F1" s="6" t="inlineStr">
        <is>
          <t>Prix de vente (€)</t>
        </is>
      </c>
      <c r="G1" s="6" t="inlineStr">
        <is>
          <t>Marge (€)</t>
        </is>
      </c>
      <c r="H1" s="6" t="inlineStr">
        <is>
          <t>Taux de marge (%)</t>
        </is>
      </c>
    </row>
    <row r="2">
      <c r="A2" s="12" t="inlineStr">
        <is>
          <t>PRD-001</t>
        </is>
      </c>
      <c r="B2" s="13" t="n">
        <v>1200</v>
      </c>
      <c r="C2" s="13" t="n">
        <v>800</v>
      </c>
      <c r="D2" s="13" t="n">
        <v>150</v>
      </c>
      <c r="E2" s="13">
        <f>SUM(B2:D2)</f>
        <v/>
      </c>
      <c r="F2" s="13" t="n">
        <v>3000</v>
      </c>
      <c r="G2" s="12">
        <f>F2-E2</f>
        <v/>
      </c>
      <c r="H2" s="14">
        <f>G2/E2</f>
        <v/>
      </c>
    </row>
    <row r="3">
      <c r="A3" s="12" t="inlineStr">
        <is>
          <t>PRD-002</t>
        </is>
      </c>
      <c r="B3" s="13" t="n">
        <v>320</v>
      </c>
      <c r="C3" s="13" t="n">
        <v>260</v>
      </c>
      <c r="D3" s="13" t="n">
        <v>40</v>
      </c>
      <c r="E3" s="13">
        <f>SUM(B3:D3)</f>
        <v/>
      </c>
      <c r="F3" s="13" t="n">
        <v>890</v>
      </c>
      <c r="G3" s="12">
        <f>F3-E3</f>
        <v/>
      </c>
      <c r="H3" s="14">
        <f>IF(E3=0,"",G3/E3)</f>
        <v/>
      </c>
    </row>
    <row r="4">
      <c r="A4" s="12" t="inlineStr">
        <is>
          <t>PRD-003</t>
        </is>
      </c>
      <c r="B4" s="13" t="n">
        <v>85</v>
      </c>
      <c r="C4" s="13" t="n">
        <v>55</v>
      </c>
      <c r="D4" s="13" t="n">
        <v>18</v>
      </c>
      <c r="E4" s="13">
        <f>SUM(B4:D4)</f>
        <v/>
      </c>
      <c r="F4" s="13" t="n">
        <v>220</v>
      </c>
      <c r="G4" s="12">
        <f>F4-E4</f>
        <v/>
      </c>
      <c r="H4" s="14">
        <f>IF(E4=0,"",G4/E4)</f>
        <v/>
      </c>
    </row>
    <row r="5">
      <c r="A5" s="12" t="inlineStr">
        <is>
          <t>PRD-004</t>
        </is>
      </c>
      <c r="B5" s="13" t="n">
        <v>210</v>
      </c>
      <c r="C5" s="13" t="n">
        <v>160</v>
      </c>
      <c r="D5" s="13" t="n">
        <v>25</v>
      </c>
      <c r="E5" s="13">
        <f>SUM(B5:D5)</f>
        <v/>
      </c>
      <c r="F5" s="13" t="n">
        <v>560</v>
      </c>
      <c r="G5" s="12">
        <f>F5-E5</f>
        <v/>
      </c>
      <c r="H5" s="14">
        <f>IF(E5=0,"",G5/E5)</f>
        <v/>
      </c>
    </row>
  </sheetData>
  <autoFilter ref="A1:H1"/>
  <conditionalFormatting sqref="H2:H5">
    <cfRule type="cellIs" priority="1" operator="greaterThanOrEqual" dxfId="0">
      <formula>0.30</formula>
    </cfRule>
    <cfRule type="cellIs" priority="2" operator="between" dxfId="1">
      <formula>0.15</formula>
      <formula>0.30</formula>
    </cfRule>
    <cfRule type="cellIs" priority="3" operator="lessThan" dxfId="2">
      <formula>0.15</formula>
    </cfRule>
  </conditionalFormatting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16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24" customWidth="1" min="1" max="1"/>
    <col width="18" customWidth="1" min="2" max="2"/>
    <col width="18" customWidth="1" min="3" max="3"/>
    <col width="14" customWidth="1" min="4" max="4"/>
  </cols>
  <sheetData>
    <row r="1" ht="28" customHeight="1">
      <c r="A1" s="5" t="inlineStr">
        <is>
          <t>Tableau de bord – Fiche Technique Produit</t>
        </is>
      </c>
    </row>
    <row r="3">
      <c r="A3" s="15" t="inlineStr">
        <is>
          <t>Sélection ID Produit</t>
        </is>
      </c>
      <c r="B3" s="16" t="inlineStr">
        <is>
          <t>PRD-001</t>
        </is>
      </c>
    </row>
    <row r="4">
      <c r="A4" s="4" t="n"/>
    </row>
    <row r="5">
      <c r="A5" s="17" t="inlineStr">
        <is>
          <t>Coût total</t>
        </is>
      </c>
      <c r="B5" s="18">
        <f>IFERROR(INDEX('Calculs &amp; Indicateurs'!$E:$E, MATCH($B$3, 'Calculs &amp; Indicateurs'!$A:$A, 0)),"")</f>
        <v/>
      </c>
    </row>
    <row r="6">
      <c r="A6" s="17" t="inlineStr">
        <is>
          <t>Prix de vente</t>
        </is>
      </c>
      <c r="B6" s="18">
        <f>IFERROR(INDEX('Calculs &amp; Indicateurs'!$F:$F, MATCH($B$3, 'Calculs &amp; Indicateurs'!$A:$A, 0)),"")</f>
        <v/>
      </c>
    </row>
    <row r="7">
      <c r="A7" s="17" t="inlineStr">
        <is>
          <t>Marge</t>
        </is>
      </c>
      <c r="B7" s="18">
        <f>IFERROR(INDEX('Calculs &amp; Indicateurs'!$G:$G, MATCH($B$3, 'Calculs &amp; Indicateurs'!$A:$A, 0)),"")</f>
        <v/>
      </c>
    </row>
    <row r="8">
      <c r="A8" s="17" t="inlineStr">
        <is>
          <t>Taux de marge</t>
        </is>
      </c>
      <c r="B8" s="19">
        <f>IFERROR(INDEX('Calculs &amp; Indicateurs'!$H:$H, MATCH($B$3, 'Calculs &amp; Indicateurs'!$A:$A, 0)),"")</f>
        <v/>
      </c>
    </row>
    <row r="11">
      <c r="A11" s="20" t="inlineStr">
        <is>
          <t>Synthèse multi-produits</t>
        </is>
      </c>
    </row>
    <row r="12">
      <c r="A12" s="21" t="inlineStr">
        <is>
          <t>ID</t>
        </is>
      </c>
      <c r="B12" s="21" t="inlineStr">
        <is>
          <t>Coût total</t>
        </is>
      </c>
      <c r="C12" s="21" t="inlineStr">
        <is>
          <t>Prix</t>
        </is>
      </c>
      <c r="D12" s="21" t="inlineStr">
        <is>
          <t>Taux marge</t>
        </is>
      </c>
    </row>
    <row r="13">
      <c r="A13" s="22">
        <f>INDEX('Calculs &amp; Indicateurs'!$A:$A,2)</f>
        <v/>
      </c>
      <c r="B13" s="23">
        <f>INDEX('Calculs &amp; Indicateurs'!$E:$E,2)</f>
        <v/>
      </c>
      <c r="C13" s="23">
        <f>INDEX('Calculs &amp; Indicateurs'!$F:$F,2)</f>
        <v/>
      </c>
      <c r="D13" s="24">
        <f>INDEX('Calculs &amp; Indicateurs'!$H:$H,2)</f>
        <v/>
      </c>
    </row>
    <row r="14">
      <c r="A14" s="22">
        <f>INDEX('Calculs &amp; Indicateurs'!$A:$A,3)</f>
        <v/>
      </c>
      <c r="B14" s="23">
        <f>INDEX('Calculs &amp; Indicateurs'!$E:$E,3)</f>
        <v/>
      </c>
      <c r="C14" s="23">
        <f>INDEX('Calculs &amp; Indicateurs'!$F:$F,3)</f>
        <v/>
      </c>
      <c r="D14" s="24">
        <f>INDEX('Calculs &amp; Indicateurs'!$H:$H,3)</f>
        <v/>
      </c>
    </row>
    <row r="15">
      <c r="A15" s="22">
        <f>INDEX('Calculs &amp; Indicateurs'!$A:$A,4)</f>
        <v/>
      </c>
      <c r="B15" s="23">
        <f>INDEX('Calculs &amp; Indicateurs'!$E:$E,4)</f>
        <v/>
      </c>
      <c r="C15" s="23">
        <f>INDEX('Calculs &amp; Indicateurs'!$F:$F,4)</f>
        <v/>
      </c>
      <c r="D15" s="24">
        <f>INDEX('Calculs &amp; Indicateurs'!$H:$H,4)</f>
        <v/>
      </c>
    </row>
    <row r="16">
      <c r="A16" s="22">
        <f>INDEX('Calculs &amp; Indicateurs'!$A:$A,5)</f>
        <v/>
      </c>
      <c r="B16" s="23">
        <f>INDEX('Calculs &amp; Indicateurs'!$E:$E,5)</f>
        <v/>
      </c>
      <c r="C16" s="23">
        <f>INDEX('Calculs &amp; Indicateurs'!$F:$F,5)</f>
        <v/>
      </c>
      <c r="D16" s="24">
        <f>INDEX('Calculs &amp; Indicateurs'!$H:$H,5)</f>
        <v/>
      </c>
    </row>
  </sheetData>
  <mergeCells count="2">
    <mergeCell ref="A1:D1"/>
    <mergeCell ref="A11:D11"/>
  </mergeCells>
  <dataValidations count="1">
    <dataValidation sqref="B3" showDropDown="0" showInputMessage="0" showErrorMessage="0" allowBlank="0" type="list">
      <formula1>='Fiche Produit'!$A$3:$A$10</formula1>
    </dataValidation>
  </dataValidation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cols>
    <col width="22" customWidth="1" min="1" max="1"/>
    <col width="38" customWidth="1" min="2" max="2"/>
    <col width="22" customWidth="1" min="3" max="3"/>
    <col width="38" customWidth="1" min="4" max="4"/>
  </cols>
  <sheetData>
    <row r="1" ht="30" customHeight="1">
      <c r="A1" s="34" t="inlineStr">
        <is>
          <t>FICHE TECHNIQUE PRODUIT</t>
        </is>
      </c>
    </row>
    <row r="2" ht="20" customHeight="1">
      <c r="A2" s="35">
        <f>Dashboard!B3</f>
        <v/>
      </c>
    </row>
    <row r="4">
      <c r="A4" s="36" t="inlineStr">
        <is>
          <t>IDENTIFICATION PRODUIT</t>
        </is>
      </c>
    </row>
    <row r="5">
      <c r="A5" s="17" t="inlineStr">
        <is>
          <t>Nom produit</t>
        </is>
      </c>
      <c r="B5" s="37">
        <f>INDEX('Fiche Produit'!B:B, MATCH(Dashboard!B3, 'Fiche Produit'!A:A, 0))</f>
        <v/>
      </c>
    </row>
    <row r="6">
      <c r="A6" s="17" t="inlineStr">
        <is>
          <t>Catégorie</t>
        </is>
      </c>
      <c r="B6" s="37">
        <f>INDEX('Fiche Produit'!C:C, MATCH(Dashboard!B3, 'Fiche Produit'!A:A, 0))</f>
        <v/>
      </c>
    </row>
    <row r="7">
      <c r="A7" s="17" t="inlineStr">
        <is>
          <t>Version</t>
        </is>
      </c>
      <c r="B7" s="37">
        <f>INDEX('Fiche Produit'!D:D, MATCH(Dashboard!B3, 'Fiche Produit'!A:A, 0))</f>
        <v/>
      </c>
    </row>
    <row r="8">
      <c r="A8" s="17" t="inlineStr">
        <is>
          <t>Responsable</t>
        </is>
      </c>
      <c r="B8" s="37">
        <f>INDEX('Fiche Produit'!E:E, MATCH(Dashboard!B3, 'Fiche Produit'!A:A, 0))</f>
        <v/>
      </c>
    </row>
    <row r="9">
      <c r="A9" s="17" t="inlineStr">
        <is>
          <t>Statut</t>
        </is>
      </c>
      <c r="B9" s="37">
        <f>INDEX('Fiche Produit'!G:G, MATCH(Dashboard!B3, 'Fiche Produit'!A:A, 0))</f>
        <v/>
      </c>
    </row>
    <row r="11">
      <c r="A11" s="36" t="inlineStr">
        <is>
          <t>DESCRIPTION &amp; USAGE</t>
        </is>
      </c>
    </row>
    <row r="12">
      <c r="A12" s="8">
        <f>INDEX('Fiche Produit'!H:H, MATCH(Dashboard!B3, 'Fiche Produit'!A:A, 0))</f>
        <v/>
      </c>
    </row>
    <row r="13"/>
    <row r="14"/>
    <row r="16">
      <c r="A16" s="36" t="inlineStr">
        <is>
          <t>INDICATEURS FINANCIERS</t>
        </is>
      </c>
    </row>
    <row r="17">
      <c r="A17" s="17" t="inlineStr">
        <is>
          <t>Coût total</t>
        </is>
      </c>
      <c r="B17" s="38">
        <f>Dashboard!B5</f>
        <v/>
      </c>
    </row>
    <row r="18">
      <c r="A18" s="17" t="inlineStr">
        <is>
          <t>Prix de vente</t>
        </is>
      </c>
      <c r="B18" s="38">
        <f>Dashboard!B6</f>
        <v/>
      </c>
    </row>
    <row r="19">
      <c r="A19" s="17" t="inlineStr">
        <is>
          <t>Marge</t>
        </is>
      </c>
      <c r="B19" s="38">
        <f>Dashboard!B7</f>
        <v/>
      </c>
    </row>
    <row r="20">
      <c r="A20" s="17" t="inlineStr">
        <is>
          <t>Taux de marge</t>
        </is>
      </c>
      <c r="B20" s="39">
        <f>Dashboard!B8</f>
        <v/>
      </c>
    </row>
    <row r="23">
      <c r="A23" s="40" t="inlineStr">
        <is>
          <t>Validation technique</t>
        </is>
      </c>
      <c r="C23" s="40" t="inlineStr">
        <is>
          <t>Validation qualité</t>
        </is>
      </c>
    </row>
    <row r="24">
      <c r="A24" s="41" t="n"/>
      <c r="C24" s="41" t="n"/>
    </row>
    <row r="25"/>
    <row r="26"/>
  </sheetData>
  <mergeCells count="10">
    <mergeCell ref="A1:D1"/>
    <mergeCell ref="A12:D14"/>
    <mergeCell ref="A24:B26"/>
    <mergeCell ref="A4:D4"/>
    <mergeCell ref="C24:D26"/>
    <mergeCell ref="A23:B23"/>
    <mergeCell ref="A2:D2"/>
    <mergeCell ref="A11:D11"/>
    <mergeCell ref="A16:D16"/>
    <mergeCell ref="C23:D23"/>
  </mergeCells>
  <pageMargins left="0.5" right="0.5" top="0.6" bottom="0.6" header="0.5" footer="0.5"/>
  <pageSetup orientation="portrait" paperSize="9" fitToHeight="1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2026-02-21T19:56:16Z</dcterms:created>
  <dcterms:modified xmlns:dcterms="http://purl.org/dc/terms/" xmlns:xsi="http://www.w3.org/2001/XMLSchema-instance" xsi:type="dcterms:W3CDTF">2026-02-21T20:18:39Z</dcterms:modified>
</cp:coreProperties>
</file>