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Saisie_Production" sheetId="2" state="visible" r:id="rId2"/>
    <sheet xmlns:r="http://schemas.openxmlformats.org/officeDocument/2006/relationships" name="Machines" sheetId="3" state="visible" r:id="rId3"/>
    <sheet xmlns:r="http://schemas.openxmlformats.org/officeDocument/2006/relationships" name="Arrets" sheetId="4" state="visible" r:id="rId4"/>
    <sheet xmlns:r="http://schemas.openxmlformats.org/officeDocument/2006/relationships" name="Parametres" sheetId="5" state="visible" r:id="rId5"/>
    <sheet xmlns:r="http://schemas.openxmlformats.org/officeDocument/2006/relationships" name="Mode_Emploi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yyyy-mm-dd h:mm:ss"/>
    <numFmt numFmtId="165" formatCode="dd/mm/yyyy"/>
    <numFmt numFmtId="166" formatCode="0.0%"/>
    <numFmt numFmtId="167" formatCode="#,##0 €"/>
    <numFmt numFmtId="168" formatCode="0 &quot;min&quot;"/>
  </numFmts>
  <fonts count="10">
    <font>
      <name val="Calibri"/>
      <family val="2"/>
      <color theme="1"/>
      <sz val="11"/>
      <scheme val="minor"/>
    </font>
    <font>
      <b val="1"/>
      <color rgb="00FFFFFF"/>
      <sz val="22"/>
    </font>
    <font>
      <i val="1"/>
      <color rgb="00172033"/>
      <sz val="11"/>
    </font>
    <font>
      <b val="1"/>
      <color rgb="00FFFFFF"/>
    </font>
    <font>
      <b val="1"/>
      <color rgb="00FFFFFF"/>
      <sz val="12"/>
    </font>
    <font>
      <b val="1"/>
      <color rgb="00022B4D"/>
      <sz val="20"/>
    </font>
    <font>
      <b val="1"/>
      <color rgb="00FFFFFF"/>
      <sz val="13"/>
    </font>
    <font>
      <b val="1"/>
      <color rgb="00022B4D"/>
    </font>
    <font>
      <b val="1"/>
      <color rgb="000B57D0"/>
      <sz val="16"/>
    </font>
    <font>
      <b val="1"/>
      <color rgb="00FFFFFF"/>
      <sz val="14"/>
    </font>
  </fonts>
  <fills count="12">
    <fill>
      <patternFill/>
    </fill>
    <fill>
      <patternFill patternType="gray125"/>
    </fill>
    <fill>
      <patternFill patternType="solid">
        <fgColor rgb="00022B4D"/>
      </patternFill>
    </fill>
    <fill>
      <patternFill patternType="solid">
        <fgColor rgb="00EEF5FF"/>
      </patternFill>
    </fill>
    <fill>
      <patternFill patternType="solid">
        <fgColor rgb="000B57D0"/>
      </patternFill>
    </fill>
    <fill>
      <patternFill patternType="solid">
        <fgColor rgb="00F8FBFF"/>
      </patternFill>
    </fill>
    <fill>
      <patternFill patternType="solid">
        <fgColor rgb="002E8B57"/>
      </patternFill>
    </fill>
    <fill>
      <patternFill patternType="solid">
        <fgColor rgb="006B5BD6"/>
      </patternFill>
    </fill>
    <fill>
      <patternFill patternType="solid">
        <fgColor rgb="00F4A300"/>
      </patternFill>
    </fill>
    <fill>
      <patternFill patternType="solid">
        <fgColor rgb="00D64545"/>
      </patternFill>
    </fill>
    <fill>
      <patternFill patternType="solid">
        <fgColor rgb="000E7C86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D9E3F0"/>
      </left>
      <right style="thin">
        <color rgb="00D9E3F0"/>
      </right>
      <top style="thin">
        <color rgb="00D9E3F0"/>
      </top>
      <bottom style="thin">
        <color rgb="00D9E3F0"/>
      </bottom>
    </border>
  </borders>
  <cellStyleXfs count="1">
    <xf numFmtId="0" fontId="0" fillId="0" borderId="0"/>
  </cellStyleXfs>
  <cellXfs count="3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4" fillId="6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7" borderId="0" applyAlignment="1" pivotButton="0" quotePrefix="0" xfId="0">
      <alignment horizontal="center" vertical="center"/>
    </xf>
    <xf numFmtId="0" fontId="4" fillId="8" borderId="0" applyAlignment="1" pivotButton="0" quotePrefix="0" xfId="0">
      <alignment horizontal="center" vertical="center"/>
    </xf>
    <xf numFmtId="3" fontId="5" fillId="3" borderId="0" applyAlignment="1" pivotButton="0" quotePrefix="0" xfId="0">
      <alignment horizontal="center" vertical="center"/>
    </xf>
    <xf numFmtId="166" fontId="5" fillId="3" borderId="0" applyAlignment="1" pivotButton="0" quotePrefix="0" xfId="0">
      <alignment horizontal="center" vertical="center"/>
    </xf>
    <xf numFmtId="0" fontId="4" fillId="9" borderId="0" applyAlignment="1" pivotButton="0" quotePrefix="0" xfId="0">
      <alignment horizontal="center" vertical="center"/>
    </xf>
    <xf numFmtId="0" fontId="4" fillId="10" borderId="0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/>
    </xf>
    <xf numFmtId="168" fontId="5" fillId="3" borderId="0" applyAlignment="1" pivotButton="0" quotePrefix="0" xfId="0">
      <alignment horizontal="center" vertical="center"/>
    </xf>
    <xf numFmtId="0" fontId="7" fillId="5" borderId="0" applyAlignment="1" pivotButton="0" quotePrefix="0" xfId="0">
      <alignment horizontal="center"/>
    </xf>
    <xf numFmtId="0" fontId="8" fillId="11" borderId="0" applyAlignment="1" pivotButton="0" quotePrefix="0" xfId="0">
      <alignment horizontal="center" vertical="center"/>
    </xf>
    <xf numFmtId="0" fontId="9" fillId="2" borderId="0" applyAlignment="1" pivotButton="0" quotePrefix="0" xfId="0">
      <alignment horizontal="center"/>
    </xf>
    <xf numFmtId="0" fontId="3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165" fontId="0" fillId="5" borderId="1" applyAlignment="1" pivotButton="0" quotePrefix="0" xfId="0">
      <alignment horizontal="center" vertical="center" wrapText="1"/>
    </xf>
    <xf numFmtId="166" fontId="0" fillId="5" borderId="1" applyAlignment="1" pivotButton="0" quotePrefix="0" xfId="0">
      <alignment horizontal="center" vertical="center" wrapText="1"/>
    </xf>
    <xf numFmtId="165" fontId="0" fillId="0" borderId="1" applyAlignment="1" pivotButton="0" quotePrefix="0" xfId="0">
      <alignment horizontal="center" vertical="center" wrapText="1"/>
    </xf>
    <xf numFmtId="166" fontId="0" fillId="0" borderId="1" applyAlignment="1" pivotButton="0" quotePrefix="0" xfId="0">
      <alignment horizontal="center" vertical="center" wrapText="1"/>
    </xf>
    <xf numFmtId="167" fontId="0" fillId="5" borderId="1" applyAlignment="1" pivotButton="0" quotePrefix="0" xfId="0">
      <alignment horizontal="center" vertical="center" wrapText="1"/>
    </xf>
    <xf numFmtId="167" fontId="0" fillId="0" borderId="1" applyAlignment="1" pivotButton="0" quotePrefix="0" xfId="0">
      <alignment horizontal="center" vertical="center" wrapText="1"/>
    </xf>
    <xf numFmtId="10" fontId="0" fillId="0" borderId="1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/>
    </xf>
    <xf numFmtId="0" fontId="7" fillId="3" borderId="1" pivotButton="0" quotePrefix="0" xfId="0"/>
    <xf numFmtId="0" fontId="0" fillId="5" borderId="1" applyAlignment="1" pivotButton="0" quotePrefix="0" xfId="0">
      <alignment vertical="top" wrapText="1"/>
    </xf>
  </cellXfs>
  <cellStyles count="1">
    <cellStyle name="Normal" xfId="0" builtinId="0" hidden="0"/>
  </cellStyles>
  <dxfs count="3">
    <dxf>
      <font>
        <b val="1"/>
        <color rgb="00FFFFFF"/>
      </font>
      <fill>
        <patternFill patternType="solid">
          <fgColor rgb="00D64545"/>
        </patternFill>
      </fill>
    </dxf>
    <dxf>
      <font>
        <b val="1"/>
        <color rgb="00FFFFFF"/>
      </font>
      <fill>
        <patternFill patternType="solid">
          <fgColor rgb="00F4A300"/>
        </patternFill>
      </fill>
    </dxf>
    <dxf>
      <font>
        <b val="1"/>
        <color rgb="00FFFFFF"/>
      </font>
      <fill>
        <patternFill patternType="solid">
          <fgColor rgb="002E8B5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Production prévue vs réelle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'Saisie_Production'!E5</f>
            </strRef>
          </tx>
          <spPr>
            <a:ln xmlns:a="http://schemas.openxmlformats.org/drawingml/2006/main">
              <a:prstDash val="solid"/>
            </a:ln>
          </spPr>
          <cat>
            <numRef>
              <f>'Saisie_Production'!$B$6:$B$17</f>
            </numRef>
          </cat>
          <val>
            <numRef>
              <f>'Saisie_Production'!$E$6:$E$17</f>
            </numRef>
          </val>
        </ser>
        <ser>
          <idx val="1"/>
          <order val="1"/>
          <tx>
            <strRef>
              <f>'Saisie_Production'!F5</f>
            </strRef>
          </tx>
          <spPr>
            <a:ln xmlns:a="http://schemas.openxmlformats.org/drawingml/2006/main">
              <a:prstDash val="solid"/>
            </a:ln>
          </spPr>
          <cat>
            <numRef>
              <f>'Saisie_Production'!$B$6:$B$17</f>
            </numRef>
          </cat>
          <val>
            <numRef>
              <f>'Saisie_Production'!$F$6:$F$17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du TRS</a:t>
            </a:r>
          </a:p>
        </rich>
      </tx>
    </title>
    <plotArea>
      <lineChart>
        <grouping val="standard"/>
        <ser>
          <idx val="0"/>
          <order val="0"/>
          <tx>
            <strRef>
              <f>'Saisie_Production'!N5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'Saisie_Production'!$B$6:$B$17</f>
            </numRef>
          </cat>
          <val>
            <numRef>
              <f>'Saisie_Production'!$N$6:$N$17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Arrêts par cause</a:t>
            </a:r>
          </a:p>
        </rich>
      </tx>
    </title>
    <plotArea>
      <doughnutChart>
        <varyColors val="1"/>
        <ser>
          <idx val="0"/>
          <order val="0"/>
          <tx>
            <strRef>
              <f>'Arrets'!D5</f>
            </strRef>
          </tx>
          <spPr>
            <a:ln xmlns:a="http://schemas.openxmlformats.org/drawingml/2006/main">
              <a:prstDash val="solid"/>
            </a:ln>
          </spPr>
          <cat>
            <numRef>
              <f>'Arrets'!$C$6:$C$10</f>
            </numRef>
          </cat>
          <val>
            <numRef>
              <f>'Arrets'!$D$6:$D$10</f>
            </numRef>
          </val>
        </ser>
        <dLbls>
          <showPercent val="1"/>
        </dLbls>
        <firstSliceAng val="0"/>
        <holeSize val="10"/>
      </doughnutChart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TRS par machine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'Machines'!I5</f>
            </strRef>
          </tx>
          <spPr>
            <a:ln xmlns:a="http://schemas.openxmlformats.org/drawingml/2006/main">
              <a:prstDash val="solid"/>
            </a:ln>
          </spPr>
          <cat>
            <numRef>
              <f>'Machines'!$A$6:$A$11</f>
            </numRef>
          </cat>
          <val>
            <numRef>
              <f>'Machines'!$I$6:$I$11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charts/chart5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Production réelle par machine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'Machines'!B5</f>
            </strRef>
          </tx>
          <spPr>
            <a:ln xmlns:a="http://schemas.openxmlformats.org/drawingml/2006/main">
              <a:prstDash val="solid"/>
            </a:ln>
          </spPr>
          <cat>
            <numRef>
              <f>'Machines'!$A$6:$A$11</f>
            </numRef>
          </cat>
          <val>
            <numRef>
              <f>'Machines'!$B$6:$B$11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6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TRS moyen par machine</a:t>
            </a:r>
          </a:p>
        </rich>
      </tx>
    </title>
    <plotArea>
      <lineChart>
        <grouping val="standard"/>
        <ser>
          <idx val="0"/>
          <order val="0"/>
          <tx>
            <strRef>
              <f>'Machines'!I5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'Machines'!$A$6:$A$11</f>
            </numRef>
          </cat>
          <val>
            <numRef>
              <f>'Machines'!$I$6:$I$11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_rels/drawing2.xml.rels><Relationships xmlns="http://schemas.openxmlformats.org/package/2006/relationships"><Relationship Type="http://schemas.openxmlformats.org/officeDocument/2006/relationships/chart" Target="/xl/charts/chart5.xml" Id="rId1"/><Relationship Type="http://schemas.openxmlformats.org/officeDocument/2006/relationships/chart" Target="/xl/charts/chart6.xml" Id="rId2"/></Relationships>
</file>

<file path=xl/drawings/drawing1.xml><?xml version="1.0" encoding="utf-8"?>
<wsDr xmlns="http://schemas.openxmlformats.org/drawingml/2006/spreadsheetDrawing">
  <oneCellAnchor>
    <from>
      <col>0</col>
      <colOff>0</colOff>
      <row>12</row>
      <rowOff>0</rowOff>
    </from>
    <ext cx="648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7</col>
      <colOff>0</colOff>
      <row>12</row>
      <rowOff>0</rowOff>
    </from>
    <ext cx="648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30</row>
      <rowOff>0</rowOff>
    </from>
    <ext cx="4320000" cy="288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7</col>
      <colOff>0</colOff>
      <row>30</row>
      <rowOff>0</rowOff>
    </from>
    <ext cx="6480000" cy="288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0</col>
      <colOff>0</colOff>
      <row>13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5</col>
      <colOff>0</colOff>
      <row>13</row>
      <rowOff>0</rowOff>
    </from>
    <ext cx="648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Production" displayName="TableProduction" ref="A5:O105" headerRowCount="1">
  <autoFilter ref="A5:O105"/>
  <tableColumns count="15">
    <tableColumn id="1" name="Date"/>
    <tableColumn id="2" name="Jour"/>
    <tableColumn id="3" name="Machine"/>
    <tableColumn id="4" name="Equipe"/>
    <tableColumn id="5" name="Production Prévue"/>
    <tableColumn id="6" name="Production Réelle"/>
    <tableColumn id="7" name="Temps Ouverture (min)"/>
    <tableColumn id="8" name="Temps Arrêt (min)"/>
    <tableColumn id="9" name="Rebuts"/>
    <tableColumn id="10" name="Bonnes Pièces"/>
    <tableColumn id="11" name="Disponibilité"/>
    <tableColumn id="12" name="Performance"/>
    <tableColumn id="13" name="Qualité"/>
    <tableColumn id="14" name="TRS"/>
    <tableColumn id="15" name="Statut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N55"/>
  <sheetViews>
    <sheetView showGridLines="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</cols>
  <sheetData>
    <row r="1" ht="34" customHeight="1">
      <c r="A1" s="1" t="inlineStr">
        <is>
          <t>TABLEAU DE BORD DE PRODUCTION INDUSTRIELLE</t>
        </is>
      </c>
    </row>
    <row r="2" ht="28" customHeight="1"/>
    <row r="3" ht="22" customHeight="1">
      <c r="A3" s="2" t="inlineStr">
        <is>
          <t>Vue one page automatisée : production, TRS, qualité, arrêts et décisions</t>
        </is>
      </c>
    </row>
    <row r="4" ht="22" customHeight="1">
      <c r="A4" s="3" t="inlineStr">
        <is>
          <t>Production réelle</t>
        </is>
      </c>
      <c r="D4" s="4" t="inlineStr">
        <is>
          <t>Objectif total</t>
        </is>
      </c>
      <c r="G4" s="5" t="inlineStr">
        <is>
          <t>TRS moyen</t>
        </is>
      </c>
      <c r="J4" s="6" t="inlineStr">
        <is>
          <t>Taux de rebut</t>
        </is>
      </c>
    </row>
    <row r="5" ht="22" customHeight="1">
      <c r="A5" s="7">
        <f>SUM(Saisie_Production!F6:F105)</f>
        <v/>
      </c>
      <c r="D5" s="7">
        <f>SUM(Saisie_Production!E6:E105)</f>
        <v/>
      </c>
      <c r="G5" s="8">
        <f>AVERAGE(Saisie_Production!N6:N105)</f>
        <v/>
      </c>
      <c r="J5" s="8">
        <f>SUM(Saisie_Production!I6:I105)/SUM(Saisie_Production!F6:F105)</f>
        <v/>
      </c>
    </row>
    <row r="6" ht="22" customHeight="1"/>
    <row r="7" ht="22" customHeight="1"/>
    <row r="8" ht="22" customHeight="1">
      <c r="A8" s="9" t="inlineStr">
        <is>
          <t>Arrêts cumulés</t>
        </is>
      </c>
      <c r="D8" s="10" t="inlineStr">
        <is>
          <t>Machines critiques</t>
        </is>
      </c>
      <c r="G8" s="11" t="inlineStr">
        <is>
          <t>Lecture automatique</t>
        </is>
      </c>
    </row>
    <row r="9" ht="22" customHeight="1">
      <c r="A9" s="12">
        <f>SUM(Saisie_Production!H6:H105)</f>
        <v/>
      </c>
      <c r="D9" s="7">
        <f>COUNTIF(Machines!J6:J11,"Critique")</f>
        <v/>
      </c>
      <c r="G9" s="13" t="inlineStr">
        <is>
          <t>Production vs objectif</t>
        </is>
      </c>
      <c r="J9" s="13" t="inlineStr">
        <is>
          <t>Niveau TRS</t>
        </is>
      </c>
      <c r="M9" s="13" t="inlineStr">
        <is>
          <t>Qualité</t>
        </is>
      </c>
    </row>
    <row r="10" ht="22" customHeight="1">
      <c r="G10" s="14">
        <f>IF(A5&gt;=D5,"Objectif atteint","Écart à surveiller")</f>
        <v/>
      </c>
      <c r="J10" s="14">
        <f>IF(G5&gt;=Parametres!$B$6,"Excellent",IF(G5&gt;=Parametres!$B$7,"Vigilance","Critique"))</f>
        <v/>
      </c>
      <c r="M10" s="14">
        <f>IF(J5&lt;=Parametres!$B$8,"Stable","Rebuts élevés")</f>
        <v/>
      </c>
    </row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  <row r="19" ht="22" customHeight="1"/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>
      <c r="A47" s="15" t="inlineStr">
        <is>
          <t>Plan d’actions prioritaire</t>
        </is>
      </c>
    </row>
    <row r="48" ht="22" customHeight="1">
      <c r="A48" s="16" t="inlineStr">
        <is>
          <t>Priorité</t>
        </is>
      </c>
      <c r="B48" s="16" t="inlineStr">
        <is>
          <t>Constat</t>
        </is>
      </c>
      <c r="C48" s="16" t="inlineStr">
        <is>
          <t>Action</t>
        </is>
      </c>
      <c r="D48" s="16" t="inlineStr">
        <is>
          <t>Responsable</t>
        </is>
      </c>
      <c r="E48" s="16" t="inlineStr">
        <is>
          <t>Échéance</t>
        </is>
      </c>
      <c r="F48" s="16" t="inlineStr">
        <is>
          <t>Statut</t>
        </is>
      </c>
      <c r="G48" s="16" t="inlineStr">
        <is>
          <t>Commentaire</t>
        </is>
      </c>
    </row>
    <row r="49" ht="22" customHeight="1">
      <c r="A49" s="17" t="inlineStr">
        <is>
          <t>Haute</t>
        </is>
      </c>
      <c r="B49" s="17" t="inlineStr">
        <is>
          <t>TRS faible sur machine critique</t>
        </is>
      </c>
      <c r="C49" s="17" t="inlineStr">
        <is>
          <t>Analyser causes d’arrêt</t>
        </is>
      </c>
      <c r="D49" s="17" t="inlineStr">
        <is>
          <t>Maintenance</t>
        </is>
      </c>
      <c r="E49" s="17" t="inlineStr">
        <is>
          <t>J+2</t>
        </is>
      </c>
      <c r="F49" s="17" t="inlineStr">
        <is>
          <t>Ouvert</t>
        </is>
      </c>
      <c r="G49" s="17" t="inlineStr"/>
    </row>
    <row r="50" ht="22" customHeight="1">
      <c r="A50" s="18" t="inlineStr">
        <is>
          <t>Moyenne</t>
        </is>
      </c>
      <c r="B50" s="18" t="inlineStr">
        <is>
          <t>Rebuts en hausse</t>
        </is>
      </c>
      <c r="C50" s="18" t="inlineStr">
        <is>
          <t>Revoir paramètres qualité</t>
        </is>
      </c>
      <c r="D50" s="18" t="inlineStr">
        <is>
          <t>Qualité</t>
        </is>
      </c>
      <c r="E50" s="18" t="inlineStr">
        <is>
          <t>J+5</t>
        </is>
      </c>
      <c r="F50" s="18" t="inlineStr">
        <is>
          <t>En cours</t>
        </is>
      </c>
      <c r="G50" s="18" t="inlineStr"/>
    </row>
    <row r="51" ht="22" customHeight="1">
      <c r="A51" s="17" t="inlineStr">
        <is>
          <t>Basse</t>
        </is>
      </c>
      <c r="B51" s="17" t="inlineStr">
        <is>
          <t>Écart planning ponctuel</t>
        </is>
      </c>
      <c r="C51" s="17" t="inlineStr">
        <is>
          <t>Rééquilibrer charge équipe</t>
        </is>
      </c>
      <c r="D51" s="17" t="inlineStr">
        <is>
          <t>Production</t>
        </is>
      </c>
      <c r="E51" s="17" t="inlineStr">
        <is>
          <t>J+7</t>
        </is>
      </c>
      <c r="F51" s="17" t="inlineStr">
        <is>
          <t>Ouvert</t>
        </is>
      </c>
      <c r="G51" s="17" t="inlineStr"/>
    </row>
    <row r="52" ht="22" customHeight="1">
      <c r="A52" s="18" t="n"/>
      <c r="B52" s="18" t="n"/>
      <c r="C52" s="18" t="n"/>
      <c r="D52" s="18" t="n"/>
      <c r="E52" s="18" t="n"/>
      <c r="F52" s="18" t="n"/>
      <c r="G52" s="18" t="n"/>
    </row>
    <row r="53" ht="22" customHeight="1">
      <c r="A53" s="17" t="n"/>
      <c r="B53" s="17" t="n"/>
      <c r="C53" s="17" t="n"/>
      <c r="D53" s="17" t="n"/>
      <c r="E53" s="17" t="n"/>
      <c r="F53" s="17" t="n"/>
      <c r="G53" s="17" t="n"/>
    </row>
    <row r="54" ht="22" customHeight="1">
      <c r="A54" s="18" t="n"/>
      <c r="B54" s="18" t="n"/>
      <c r="C54" s="18" t="n"/>
      <c r="D54" s="18" t="n"/>
      <c r="E54" s="18" t="n"/>
      <c r="F54" s="18" t="n"/>
      <c r="G54" s="18" t="n"/>
    </row>
    <row r="55" ht="22" customHeight="1">
      <c r="A55" s="17" t="n"/>
      <c r="B55" s="17" t="n"/>
      <c r="C55" s="17" t="n"/>
      <c r="D55" s="17" t="n"/>
      <c r="E55" s="17" t="n"/>
      <c r="F55" s="17" t="n"/>
      <c r="G55" s="17" t="n"/>
    </row>
  </sheetData>
  <mergeCells count="22">
    <mergeCell ref="A5:B6"/>
    <mergeCell ref="G5:H6"/>
    <mergeCell ref="M9:N9"/>
    <mergeCell ref="D9:E10"/>
    <mergeCell ref="J9:K9"/>
    <mergeCell ref="G8:N8"/>
    <mergeCell ref="D5:E6"/>
    <mergeCell ref="J5:K6"/>
    <mergeCell ref="A9:B10"/>
    <mergeCell ref="J4:K4"/>
    <mergeCell ref="A3:N3"/>
    <mergeCell ref="J10:K11"/>
    <mergeCell ref="D4:E4"/>
    <mergeCell ref="A47:N47"/>
    <mergeCell ref="A8:B8"/>
    <mergeCell ref="A4:B4"/>
    <mergeCell ref="A1:N2"/>
    <mergeCell ref="G4:H4"/>
    <mergeCell ref="D8:E8"/>
    <mergeCell ref="G10:H11"/>
    <mergeCell ref="M10:N11"/>
    <mergeCell ref="G9:H9"/>
  </mergeCells>
  <pageMargins left="0.75" right="0.75" top="1" bottom="1" header="0.5" footer="0.5"/>
  <pageSetup orientation="landscape" fitToHeight="0" fitToWidth="1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O10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9" customWidth="1" min="1" max="1"/>
    <col width="19" customWidth="1" min="2" max="2"/>
    <col width="19" customWidth="1" min="3" max="3"/>
    <col width="19" customWidth="1" min="4" max="4"/>
    <col width="19" customWidth="1" min="5" max="5"/>
    <col width="19" customWidth="1" min="6" max="6"/>
    <col width="19" customWidth="1" min="7" max="7"/>
    <col width="19" customWidth="1" min="8" max="8"/>
    <col width="19" customWidth="1" min="9" max="9"/>
    <col width="19" customWidth="1" min="10" max="10"/>
    <col width="19" customWidth="1" min="11" max="11"/>
    <col width="19" customWidth="1" min="12" max="12"/>
    <col width="19" customWidth="1" min="13" max="13"/>
    <col width="19" customWidth="1" min="14" max="14"/>
    <col width="19" customWidth="1" min="15" max="15"/>
  </cols>
  <sheetData>
    <row r="1">
      <c r="A1" s="1" t="inlineStr">
        <is>
          <t>SAISIE PRODUCTION</t>
        </is>
      </c>
    </row>
    <row r="2"/>
    <row r="3">
      <c r="A3" s="2" t="inlineStr">
        <is>
          <t>Saisissez les données quotidiennes : les KPI se recalculent automatiquement</t>
        </is>
      </c>
    </row>
    <row r="5">
      <c r="A5" s="19" t="inlineStr">
        <is>
          <t>Date</t>
        </is>
      </c>
      <c r="B5" s="19" t="inlineStr">
        <is>
          <t>Jour</t>
        </is>
      </c>
      <c r="C5" s="19" t="inlineStr">
        <is>
          <t>Machine</t>
        </is>
      </c>
      <c r="D5" s="19" t="inlineStr">
        <is>
          <t>Equipe</t>
        </is>
      </c>
      <c r="E5" s="19" t="inlineStr">
        <is>
          <t>Production Prévue</t>
        </is>
      </c>
      <c r="F5" s="19" t="inlineStr">
        <is>
          <t>Production Réelle</t>
        </is>
      </c>
      <c r="G5" s="19" t="inlineStr">
        <is>
          <t>Temps Ouverture (min)</t>
        </is>
      </c>
      <c r="H5" s="19" t="inlineStr">
        <is>
          <t>Temps Arrêt (min)</t>
        </is>
      </c>
      <c r="I5" s="19" t="inlineStr">
        <is>
          <t>Rebuts</t>
        </is>
      </c>
      <c r="J5" s="19" t="inlineStr">
        <is>
          <t>Bonnes Pièces</t>
        </is>
      </c>
      <c r="K5" s="19" t="inlineStr">
        <is>
          <t>Disponibilité</t>
        </is>
      </c>
      <c r="L5" s="19" t="inlineStr">
        <is>
          <t>Performance</t>
        </is>
      </c>
      <c r="M5" s="19" t="inlineStr">
        <is>
          <t>Qualité</t>
        </is>
      </c>
      <c r="N5" s="19" t="inlineStr">
        <is>
          <t>TRS</t>
        </is>
      </c>
      <c r="O5" s="19" t="inlineStr">
        <is>
          <t>Statut</t>
        </is>
      </c>
    </row>
    <row r="6">
      <c r="A6" s="20" t="n">
        <v>46143</v>
      </c>
      <c r="B6" s="18" t="inlineStr">
        <is>
          <t>Vendredi</t>
        </is>
      </c>
      <c r="C6" s="18" t="inlineStr">
        <is>
          <t>Ligne A</t>
        </is>
      </c>
      <c r="D6" s="18" t="inlineStr">
        <is>
          <t>Equipe Matin</t>
        </is>
      </c>
      <c r="E6" s="18" t="n">
        <v>1200</v>
      </c>
      <c r="F6" s="18" t="n">
        <v>1180</v>
      </c>
      <c r="G6" s="18" t="n">
        <v>480</v>
      </c>
      <c r="H6" s="18" t="n">
        <v>35</v>
      </c>
      <c r="I6" s="18" t="n">
        <v>22</v>
      </c>
      <c r="J6" s="18">
        <f>IF(F6="","",MAX(0,F6-I6))</f>
        <v/>
      </c>
      <c r="K6" s="21">
        <f>IF(G6="","",IF(G6=0,0,(G6-H6)/G6))</f>
        <v/>
      </c>
      <c r="L6" s="21">
        <f>IF(E6="","",IF(E6=0,0,F6/E6))</f>
        <v/>
      </c>
      <c r="M6" s="21">
        <f>IF(F6="","",IF(F6=0,0,J6/F6))</f>
        <v/>
      </c>
      <c r="N6" s="21">
        <f>IF(K6="","",K6*L6*M6)</f>
        <v/>
      </c>
      <c r="O6" s="18">
        <f>IF(N6="","",IF(N6&gt;=Parametres!$B$6,"OK",IF(N6&gt;=Parametres!$B$7,"Vigilance","Critique")))</f>
        <v/>
      </c>
    </row>
    <row r="7">
      <c r="A7" s="22" t="n">
        <v>46144</v>
      </c>
      <c r="B7" s="17" t="inlineStr">
        <is>
          <t>Samedi</t>
        </is>
      </c>
      <c r="C7" s="17" t="inlineStr">
        <is>
          <t>Ligne B</t>
        </is>
      </c>
      <c r="D7" s="17" t="inlineStr">
        <is>
          <t>Equipe Matin</t>
        </is>
      </c>
      <c r="E7" s="17" t="n">
        <v>980</v>
      </c>
      <c r="F7" s="17" t="n">
        <v>960</v>
      </c>
      <c r="G7" s="17" t="n">
        <v>420</v>
      </c>
      <c r="H7" s="17" t="n">
        <v>28</v>
      </c>
      <c r="I7" s="17" t="n">
        <v>18</v>
      </c>
      <c r="J7" s="17">
        <f>IF(F7="","",MAX(0,F7-I7))</f>
        <v/>
      </c>
      <c r="K7" s="23">
        <f>IF(G7="","",IF(G7=0,0,(G7-H7)/G7))</f>
        <v/>
      </c>
      <c r="L7" s="23">
        <f>IF(E7="","",IF(E7=0,0,F7/E7))</f>
        <v/>
      </c>
      <c r="M7" s="23">
        <f>IF(F7="","",IF(F7=0,0,J7/F7))</f>
        <v/>
      </c>
      <c r="N7" s="23">
        <f>IF(K7="","",K7*L7*M7)</f>
        <v/>
      </c>
      <c r="O7" s="17">
        <f>IF(N7="","",IF(N7&gt;=Parametres!$B$6,"OK",IF(N7&gt;=Parametres!$B$7,"Vigilance","Critique")))</f>
        <v/>
      </c>
    </row>
    <row r="8">
      <c r="A8" s="20" t="n">
        <v>46145</v>
      </c>
      <c r="B8" s="18" t="inlineStr">
        <is>
          <t>Dimanche</t>
        </is>
      </c>
      <c r="C8" s="18" t="inlineStr">
        <is>
          <t>Ligne C</t>
        </is>
      </c>
      <c r="D8" s="18" t="inlineStr">
        <is>
          <t>Equipe Nuit</t>
        </is>
      </c>
      <c r="E8" s="18" t="n">
        <v>900</v>
      </c>
      <c r="F8" s="18" t="n">
        <v>870</v>
      </c>
      <c r="G8" s="18" t="n">
        <v>360</v>
      </c>
      <c r="H8" s="18" t="n">
        <v>42</v>
      </c>
      <c r="I8" s="18" t="n">
        <v>20</v>
      </c>
      <c r="J8" s="18">
        <f>IF(F8="","",MAX(0,F8-I8))</f>
        <v/>
      </c>
      <c r="K8" s="21">
        <f>IF(G8="","",IF(G8=0,0,(G8-H8)/G8))</f>
        <v/>
      </c>
      <c r="L8" s="21">
        <f>IF(E8="","",IF(E8=0,0,F8/E8))</f>
        <v/>
      </c>
      <c r="M8" s="21">
        <f>IF(F8="","",IF(F8=0,0,J8/F8))</f>
        <v/>
      </c>
      <c r="N8" s="21">
        <f>IF(K8="","",K8*L8*M8)</f>
        <v/>
      </c>
      <c r="O8" s="18">
        <f>IF(N8="","",IF(N8&gt;=Parametres!$B$6,"OK",IF(N8&gt;=Parametres!$B$7,"Vigilance","Critique")))</f>
        <v/>
      </c>
    </row>
    <row r="9">
      <c r="A9" s="22" t="n">
        <v>46146</v>
      </c>
      <c r="B9" s="17" t="inlineStr">
        <is>
          <t>Lundi</t>
        </is>
      </c>
      <c r="C9" s="17" t="inlineStr">
        <is>
          <t>Presse 01</t>
        </is>
      </c>
      <c r="D9" s="17" t="inlineStr">
        <is>
          <t>Equipe Après-midi</t>
        </is>
      </c>
      <c r="E9" s="17" t="n">
        <v>1300</v>
      </c>
      <c r="F9" s="17" t="n">
        <v>1275</v>
      </c>
      <c r="G9" s="17" t="n">
        <v>480</v>
      </c>
      <c r="H9" s="17" t="n">
        <v>20</v>
      </c>
      <c r="I9" s="17" t="n">
        <v>16</v>
      </c>
      <c r="J9" s="17">
        <f>IF(F9="","",MAX(0,F9-I9))</f>
        <v/>
      </c>
      <c r="K9" s="23">
        <f>IF(G9="","",IF(G9=0,0,(G9-H9)/G9))</f>
        <v/>
      </c>
      <c r="L9" s="23">
        <f>IF(E9="","",IF(E9=0,0,F9/E9))</f>
        <v/>
      </c>
      <c r="M9" s="23">
        <f>IF(F9="","",IF(F9=0,0,J9/F9))</f>
        <v/>
      </c>
      <c r="N9" s="23">
        <f>IF(K9="","",K9*L9*M9)</f>
        <v/>
      </c>
      <c r="O9" s="17">
        <f>IF(N9="","",IF(N9&gt;=Parametres!$B$6,"OK",IF(N9&gt;=Parametres!$B$7,"Vigilance","Critique")))</f>
        <v/>
      </c>
    </row>
    <row r="10">
      <c r="A10" s="20" t="n">
        <v>46147</v>
      </c>
      <c r="B10" s="18" t="inlineStr">
        <is>
          <t>Mardi</t>
        </is>
      </c>
      <c r="C10" s="18" t="inlineStr">
        <is>
          <t>Robot 02</t>
        </is>
      </c>
      <c r="D10" s="18" t="inlineStr">
        <is>
          <t>Equipe Matin</t>
        </is>
      </c>
      <c r="E10" s="18" t="n">
        <v>1350</v>
      </c>
      <c r="F10" s="18" t="n">
        <v>1380</v>
      </c>
      <c r="G10" s="18" t="n">
        <v>480</v>
      </c>
      <c r="H10" s="18" t="n">
        <v>15</v>
      </c>
      <c r="I10" s="18" t="n">
        <v>14</v>
      </c>
      <c r="J10" s="18">
        <f>IF(F10="","",MAX(0,F10-I10))</f>
        <v/>
      </c>
      <c r="K10" s="21">
        <f>IF(G10="","",IF(G10=0,0,(G10-H10)/G10))</f>
        <v/>
      </c>
      <c r="L10" s="21">
        <f>IF(E10="","",IF(E10=0,0,F10/E10))</f>
        <v/>
      </c>
      <c r="M10" s="21">
        <f>IF(F10="","",IF(F10=0,0,J10/F10))</f>
        <v/>
      </c>
      <c r="N10" s="21">
        <f>IF(K10="","",K10*L10*M10)</f>
        <v/>
      </c>
      <c r="O10" s="18">
        <f>IF(N10="","",IF(N10&gt;=Parametres!$B$6,"OK",IF(N10&gt;=Parametres!$B$7,"Vigilance","Critique")))</f>
        <v/>
      </c>
    </row>
    <row r="11">
      <c r="A11" s="22" t="n">
        <v>46148</v>
      </c>
      <c r="B11" s="17" t="inlineStr">
        <is>
          <t>Mercredi</t>
        </is>
      </c>
      <c r="C11" s="17" t="inlineStr">
        <is>
          <t>Conditionnement</t>
        </is>
      </c>
      <c r="D11" s="17" t="inlineStr">
        <is>
          <t>Equipe Nuit</t>
        </is>
      </c>
      <c r="E11" s="17" t="n">
        <v>1250</v>
      </c>
      <c r="F11" s="17" t="n">
        <v>1190</v>
      </c>
      <c r="G11" s="17" t="n">
        <v>480</v>
      </c>
      <c r="H11" s="17" t="n">
        <v>55</v>
      </c>
      <c r="I11" s="17" t="n">
        <v>34</v>
      </c>
      <c r="J11" s="17">
        <f>IF(F11="","",MAX(0,F11-I11))</f>
        <v/>
      </c>
      <c r="K11" s="23">
        <f>IF(G11="","",IF(G11=0,0,(G11-H11)/G11))</f>
        <v/>
      </c>
      <c r="L11" s="23">
        <f>IF(E11="","",IF(E11=0,0,F11/E11))</f>
        <v/>
      </c>
      <c r="M11" s="23">
        <f>IF(F11="","",IF(F11=0,0,J11/F11))</f>
        <v/>
      </c>
      <c r="N11" s="23">
        <f>IF(K11="","",K11*L11*M11)</f>
        <v/>
      </c>
      <c r="O11" s="17">
        <f>IF(N11="","",IF(N11&gt;=Parametres!$B$6,"OK",IF(N11&gt;=Parametres!$B$7,"Vigilance","Critique")))</f>
        <v/>
      </c>
    </row>
    <row r="12">
      <c r="A12" s="20" t="n">
        <v>46149</v>
      </c>
      <c r="B12" s="18" t="inlineStr">
        <is>
          <t>Jeudi</t>
        </is>
      </c>
      <c r="C12" s="18" t="inlineStr">
        <is>
          <t>Ligne A</t>
        </is>
      </c>
      <c r="D12" s="18" t="inlineStr">
        <is>
          <t>Equipe Matin</t>
        </is>
      </c>
      <c r="E12" s="18" t="n">
        <v>1400</v>
      </c>
      <c r="F12" s="18" t="n">
        <v>1365</v>
      </c>
      <c r="G12" s="18" t="n">
        <v>480</v>
      </c>
      <c r="H12" s="18" t="n">
        <v>30</v>
      </c>
      <c r="I12" s="18" t="n">
        <v>24</v>
      </c>
      <c r="J12" s="18">
        <f>IF(F12="","",MAX(0,F12-I12))</f>
        <v/>
      </c>
      <c r="K12" s="21">
        <f>IF(G12="","",IF(G12=0,0,(G12-H12)/G12))</f>
        <v/>
      </c>
      <c r="L12" s="21">
        <f>IF(E12="","",IF(E12=0,0,F12/E12))</f>
        <v/>
      </c>
      <c r="M12" s="21">
        <f>IF(F12="","",IF(F12=0,0,J12/F12))</f>
        <v/>
      </c>
      <c r="N12" s="21">
        <f>IF(K12="","",K12*L12*M12)</f>
        <v/>
      </c>
      <c r="O12" s="18">
        <f>IF(N12="","",IF(N12&gt;=Parametres!$B$6,"OK",IF(N12&gt;=Parametres!$B$7,"Vigilance","Critique")))</f>
        <v/>
      </c>
    </row>
    <row r="13">
      <c r="A13" s="22" t="n">
        <v>46150</v>
      </c>
      <c r="B13" s="17" t="inlineStr">
        <is>
          <t>Vendredi</t>
        </is>
      </c>
      <c r="C13" s="17" t="inlineStr">
        <is>
          <t>Ligne B</t>
        </is>
      </c>
      <c r="D13" s="17" t="inlineStr">
        <is>
          <t>Equipe Après-midi</t>
        </is>
      </c>
      <c r="E13" s="17" t="n">
        <v>1280</v>
      </c>
      <c r="F13" s="17" t="n">
        <v>1210</v>
      </c>
      <c r="G13" s="17" t="n">
        <v>480</v>
      </c>
      <c r="H13" s="17" t="n">
        <v>62</v>
      </c>
      <c r="I13" s="17" t="n">
        <v>32</v>
      </c>
      <c r="J13" s="17">
        <f>IF(F13="","",MAX(0,F13-I13))</f>
        <v/>
      </c>
      <c r="K13" s="23">
        <f>IF(G13="","",IF(G13=0,0,(G13-H13)/G13))</f>
        <v/>
      </c>
      <c r="L13" s="23">
        <f>IF(E13="","",IF(E13=0,0,F13/E13))</f>
        <v/>
      </c>
      <c r="M13" s="23">
        <f>IF(F13="","",IF(F13=0,0,J13/F13))</f>
        <v/>
      </c>
      <c r="N13" s="23">
        <f>IF(K13="","",K13*L13*M13)</f>
        <v/>
      </c>
      <c r="O13" s="17">
        <f>IF(N13="","",IF(N13&gt;=Parametres!$B$6,"OK",IF(N13&gt;=Parametres!$B$7,"Vigilance","Critique")))</f>
        <v/>
      </c>
    </row>
    <row r="14">
      <c r="A14" s="20" t="n">
        <v>46151</v>
      </c>
      <c r="B14" s="18" t="inlineStr">
        <is>
          <t>Samedi</t>
        </is>
      </c>
      <c r="C14" s="18" t="inlineStr">
        <is>
          <t>Ligne C</t>
        </is>
      </c>
      <c r="D14" s="18" t="inlineStr">
        <is>
          <t>Equipe Nuit</t>
        </is>
      </c>
      <c r="E14" s="18" t="n">
        <v>950</v>
      </c>
      <c r="F14" s="18" t="n">
        <v>930</v>
      </c>
      <c r="G14" s="18" t="n">
        <v>420</v>
      </c>
      <c r="H14" s="18" t="n">
        <v>25</v>
      </c>
      <c r="I14" s="18" t="n">
        <v>15</v>
      </c>
      <c r="J14" s="18">
        <f>IF(F14="","",MAX(0,F14-I14))</f>
        <v/>
      </c>
      <c r="K14" s="21">
        <f>IF(G14="","",IF(G14=0,0,(G14-H14)/G14))</f>
        <v/>
      </c>
      <c r="L14" s="21">
        <f>IF(E14="","",IF(E14=0,0,F14/E14))</f>
        <v/>
      </c>
      <c r="M14" s="21">
        <f>IF(F14="","",IF(F14=0,0,J14/F14))</f>
        <v/>
      </c>
      <c r="N14" s="21">
        <f>IF(K14="","",K14*L14*M14)</f>
        <v/>
      </c>
      <c r="O14" s="18">
        <f>IF(N14="","",IF(N14&gt;=Parametres!$B$6,"OK",IF(N14&gt;=Parametres!$B$7,"Vigilance","Critique")))</f>
        <v/>
      </c>
    </row>
    <row r="15">
      <c r="A15" s="22" t="n">
        <v>46152</v>
      </c>
      <c r="B15" s="17" t="inlineStr">
        <is>
          <t>Dimanche</t>
        </is>
      </c>
      <c r="C15" s="17" t="inlineStr">
        <is>
          <t>Presse 01</t>
        </is>
      </c>
      <c r="D15" s="17" t="inlineStr">
        <is>
          <t>Equipe Matin</t>
        </is>
      </c>
      <c r="E15" s="17" t="n">
        <v>880</v>
      </c>
      <c r="F15" s="17" t="n">
        <v>860</v>
      </c>
      <c r="G15" s="17" t="n">
        <v>360</v>
      </c>
      <c r="H15" s="17" t="n">
        <v>35</v>
      </c>
      <c r="I15" s="17" t="n">
        <v>17</v>
      </c>
      <c r="J15" s="17">
        <f>IF(F15="","",MAX(0,F15-I15))</f>
        <v/>
      </c>
      <c r="K15" s="23">
        <f>IF(G15="","",IF(G15=0,0,(G15-H15)/G15))</f>
        <v/>
      </c>
      <c r="L15" s="23">
        <f>IF(E15="","",IF(E15=0,0,F15/E15))</f>
        <v/>
      </c>
      <c r="M15" s="23">
        <f>IF(F15="","",IF(F15=0,0,J15/F15))</f>
        <v/>
      </c>
      <c r="N15" s="23">
        <f>IF(K15="","",K15*L15*M15)</f>
        <v/>
      </c>
      <c r="O15" s="17">
        <f>IF(N15="","",IF(N15&gt;=Parametres!$B$6,"OK",IF(N15&gt;=Parametres!$B$7,"Vigilance","Critique")))</f>
        <v/>
      </c>
    </row>
    <row r="16">
      <c r="A16" s="20" t="n">
        <v>46153</v>
      </c>
      <c r="B16" s="18" t="inlineStr">
        <is>
          <t>Lundi</t>
        </is>
      </c>
      <c r="C16" s="18" t="inlineStr">
        <is>
          <t>Robot 02</t>
        </is>
      </c>
      <c r="D16" s="18" t="inlineStr">
        <is>
          <t>Equipe Après-midi</t>
        </is>
      </c>
      <c r="E16" s="18" t="n">
        <v>1450</v>
      </c>
      <c r="F16" s="18" t="n">
        <v>1490</v>
      </c>
      <c r="G16" s="18" t="n">
        <v>480</v>
      </c>
      <c r="H16" s="18" t="n">
        <v>18</v>
      </c>
      <c r="I16" s="18" t="n">
        <v>13</v>
      </c>
      <c r="J16" s="18">
        <f>IF(F16="","",MAX(0,F16-I16))</f>
        <v/>
      </c>
      <c r="K16" s="21">
        <f>IF(G16="","",IF(G16=0,0,(G16-H16)/G16))</f>
        <v/>
      </c>
      <c r="L16" s="21">
        <f>IF(E16="","",IF(E16=0,0,F16/E16))</f>
        <v/>
      </c>
      <c r="M16" s="21">
        <f>IF(F16="","",IF(F16=0,0,J16/F16))</f>
        <v/>
      </c>
      <c r="N16" s="21">
        <f>IF(K16="","",K16*L16*M16)</f>
        <v/>
      </c>
      <c r="O16" s="18">
        <f>IF(N16="","",IF(N16&gt;=Parametres!$B$6,"OK",IF(N16&gt;=Parametres!$B$7,"Vigilance","Critique")))</f>
        <v/>
      </c>
    </row>
    <row r="17">
      <c r="A17" s="22" t="n">
        <v>46154</v>
      </c>
      <c r="B17" s="17" t="inlineStr">
        <is>
          <t>Mardi</t>
        </is>
      </c>
      <c r="C17" s="17" t="inlineStr">
        <is>
          <t>Conditionnement</t>
        </is>
      </c>
      <c r="D17" s="17" t="inlineStr">
        <is>
          <t>Equipe Nuit</t>
        </is>
      </c>
      <c r="E17" s="17" t="n">
        <v>1220</v>
      </c>
      <c r="F17" s="17" t="n">
        <v>1175</v>
      </c>
      <c r="G17" s="17" t="n">
        <v>480</v>
      </c>
      <c r="H17" s="17" t="n">
        <v>48</v>
      </c>
      <c r="I17" s="17" t="n">
        <v>29</v>
      </c>
      <c r="J17" s="17">
        <f>IF(F17="","",MAX(0,F17-I17))</f>
        <v/>
      </c>
      <c r="K17" s="23">
        <f>IF(G17="","",IF(G17=0,0,(G17-H17)/G17))</f>
        <v/>
      </c>
      <c r="L17" s="23">
        <f>IF(E17="","",IF(E17=0,0,F17/E17))</f>
        <v/>
      </c>
      <c r="M17" s="23">
        <f>IF(F17="","",IF(F17=0,0,J17/F17))</f>
        <v/>
      </c>
      <c r="N17" s="23">
        <f>IF(K17="","",K17*L17*M17)</f>
        <v/>
      </c>
      <c r="O17" s="17">
        <f>IF(N17="","",IF(N17&gt;=Parametres!$B$6,"OK",IF(N17&gt;=Parametres!$B$7,"Vigilance","Critique")))</f>
        <v/>
      </c>
    </row>
    <row r="18">
      <c r="A18" s="18" t="n"/>
      <c r="B18" s="18" t="n"/>
      <c r="C18" s="18" t="n"/>
      <c r="D18" s="18" t="n"/>
      <c r="E18" s="18" t="n"/>
      <c r="F18" s="18" t="n"/>
      <c r="G18" s="18" t="n"/>
      <c r="H18" s="18" t="n"/>
      <c r="I18" s="18" t="n"/>
      <c r="J18" s="18">
        <f>IF(F18="","",MAX(0,F18-I18))</f>
        <v/>
      </c>
      <c r="K18" s="21">
        <f>IF(G18="","",IF(G18=0,0,(G18-H18)/G18))</f>
        <v/>
      </c>
      <c r="L18" s="21">
        <f>IF(E18="","",IF(E18=0,0,F18/E18))</f>
        <v/>
      </c>
      <c r="M18" s="21">
        <f>IF(F18="","",IF(F18=0,0,J18/F18))</f>
        <v/>
      </c>
      <c r="N18" s="21">
        <f>IF(K18="","",K18*L18*M18)</f>
        <v/>
      </c>
      <c r="O18" s="18">
        <f>IF(N18="","",IF(N18&gt;=Parametres!$B$6,"OK",IF(N18&gt;=Parametres!$B$7,"Vigilance","Critique")))</f>
        <v/>
      </c>
    </row>
    <row r="19">
      <c r="A19" s="17" t="n"/>
      <c r="B19" s="17" t="n"/>
      <c r="C19" s="17" t="n"/>
      <c r="D19" s="17" t="n"/>
      <c r="E19" s="17" t="n"/>
      <c r="F19" s="17" t="n"/>
      <c r="G19" s="17" t="n"/>
      <c r="H19" s="17" t="n"/>
      <c r="I19" s="17" t="n"/>
      <c r="J19" s="17">
        <f>IF(F19="","",MAX(0,F19-I19))</f>
        <v/>
      </c>
      <c r="K19" s="23">
        <f>IF(G19="","",IF(G19=0,0,(G19-H19)/G19))</f>
        <v/>
      </c>
      <c r="L19" s="23">
        <f>IF(E19="","",IF(E19=0,0,F19/E19))</f>
        <v/>
      </c>
      <c r="M19" s="23">
        <f>IF(F19="","",IF(F19=0,0,J19/F19))</f>
        <v/>
      </c>
      <c r="N19" s="23">
        <f>IF(K19="","",K19*L19*M19)</f>
        <v/>
      </c>
      <c r="O19" s="17">
        <f>IF(N19="","",IF(N19&gt;=Parametres!$B$6,"OK",IF(N19&gt;=Parametres!$B$7,"Vigilance","Critique")))</f>
        <v/>
      </c>
    </row>
    <row r="20">
      <c r="A20" s="18" t="n"/>
      <c r="B20" s="18" t="n"/>
      <c r="C20" s="18" t="n"/>
      <c r="D20" s="18" t="n"/>
      <c r="E20" s="18" t="n"/>
      <c r="F20" s="18" t="n"/>
      <c r="G20" s="18" t="n"/>
      <c r="H20" s="18" t="n"/>
      <c r="I20" s="18" t="n"/>
      <c r="J20" s="18">
        <f>IF(F20="","",MAX(0,F20-I20))</f>
        <v/>
      </c>
      <c r="K20" s="21">
        <f>IF(G20="","",IF(G20=0,0,(G20-H20)/G20))</f>
        <v/>
      </c>
      <c r="L20" s="21">
        <f>IF(E20="","",IF(E20=0,0,F20/E20))</f>
        <v/>
      </c>
      <c r="M20" s="21">
        <f>IF(F20="","",IF(F20=0,0,J20/F20))</f>
        <v/>
      </c>
      <c r="N20" s="21">
        <f>IF(K20="","",K20*L20*M20)</f>
        <v/>
      </c>
      <c r="O20" s="18">
        <f>IF(N20="","",IF(N20&gt;=Parametres!$B$6,"OK",IF(N20&gt;=Parametres!$B$7,"Vigilance","Critique")))</f>
        <v/>
      </c>
    </row>
    <row r="21">
      <c r="A21" s="17" t="n"/>
      <c r="B21" s="17" t="n"/>
      <c r="C21" s="17" t="n"/>
      <c r="D21" s="17" t="n"/>
      <c r="E21" s="17" t="n"/>
      <c r="F21" s="17" t="n"/>
      <c r="G21" s="17" t="n"/>
      <c r="H21" s="17" t="n"/>
      <c r="I21" s="17" t="n"/>
      <c r="J21" s="17">
        <f>IF(F21="","",MAX(0,F21-I21))</f>
        <v/>
      </c>
      <c r="K21" s="23">
        <f>IF(G21="","",IF(G21=0,0,(G21-H21)/G21))</f>
        <v/>
      </c>
      <c r="L21" s="23">
        <f>IF(E21="","",IF(E21=0,0,F21/E21))</f>
        <v/>
      </c>
      <c r="M21" s="23">
        <f>IF(F21="","",IF(F21=0,0,J21/F21))</f>
        <v/>
      </c>
      <c r="N21" s="23">
        <f>IF(K21="","",K21*L21*M21)</f>
        <v/>
      </c>
      <c r="O21" s="17">
        <f>IF(N21="","",IF(N21&gt;=Parametres!$B$6,"OK",IF(N21&gt;=Parametres!$B$7,"Vigilance","Critique")))</f>
        <v/>
      </c>
    </row>
    <row r="22">
      <c r="A22" s="18" t="n"/>
      <c r="B22" s="18" t="n"/>
      <c r="C22" s="18" t="n"/>
      <c r="D22" s="18" t="n"/>
      <c r="E22" s="18" t="n"/>
      <c r="F22" s="18" t="n"/>
      <c r="G22" s="18" t="n"/>
      <c r="H22" s="18" t="n"/>
      <c r="I22" s="18" t="n"/>
      <c r="J22" s="18">
        <f>IF(F22="","",MAX(0,F22-I22))</f>
        <v/>
      </c>
      <c r="K22" s="21">
        <f>IF(G22="","",IF(G22=0,0,(G22-H22)/G22))</f>
        <v/>
      </c>
      <c r="L22" s="21">
        <f>IF(E22="","",IF(E22=0,0,F22/E22))</f>
        <v/>
      </c>
      <c r="M22" s="21">
        <f>IF(F22="","",IF(F22=0,0,J22/F22))</f>
        <v/>
      </c>
      <c r="N22" s="21">
        <f>IF(K22="","",K22*L22*M22)</f>
        <v/>
      </c>
      <c r="O22" s="18">
        <f>IF(N22="","",IF(N22&gt;=Parametres!$B$6,"OK",IF(N22&gt;=Parametres!$B$7,"Vigilance","Critique")))</f>
        <v/>
      </c>
    </row>
    <row r="23">
      <c r="A23" s="17" t="n"/>
      <c r="B23" s="17" t="n"/>
      <c r="C23" s="17" t="n"/>
      <c r="D23" s="17" t="n"/>
      <c r="E23" s="17" t="n"/>
      <c r="F23" s="17" t="n"/>
      <c r="G23" s="17" t="n"/>
      <c r="H23" s="17" t="n"/>
      <c r="I23" s="17" t="n"/>
      <c r="J23" s="17">
        <f>IF(F23="","",MAX(0,F23-I23))</f>
        <v/>
      </c>
      <c r="K23" s="23">
        <f>IF(G23="","",IF(G23=0,0,(G23-H23)/G23))</f>
        <v/>
      </c>
      <c r="L23" s="23">
        <f>IF(E23="","",IF(E23=0,0,F23/E23))</f>
        <v/>
      </c>
      <c r="M23" s="23">
        <f>IF(F23="","",IF(F23=0,0,J23/F23))</f>
        <v/>
      </c>
      <c r="N23" s="23">
        <f>IF(K23="","",K23*L23*M23)</f>
        <v/>
      </c>
      <c r="O23" s="17">
        <f>IF(N23="","",IF(N23&gt;=Parametres!$B$6,"OK",IF(N23&gt;=Parametres!$B$7,"Vigilance","Critique")))</f>
        <v/>
      </c>
    </row>
    <row r="24">
      <c r="A24" s="18" t="n"/>
      <c r="B24" s="18" t="n"/>
      <c r="C24" s="18" t="n"/>
      <c r="D24" s="18" t="n"/>
      <c r="E24" s="18" t="n"/>
      <c r="F24" s="18" t="n"/>
      <c r="G24" s="18" t="n"/>
      <c r="H24" s="18" t="n"/>
      <c r="I24" s="18" t="n"/>
      <c r="J24" s="18">
        <f>IF(F24="","",MAX(0,F24-I24))</f>
        <v/>
      </c>
      <c r="K24" s="21">
        <f>IF(G24="","",IF(G24=0,0,(G24-H24)/G24))</f>
        <v/>
      </c>
      <c r="L24" s="21">
        <f>IF(E24="","",IF(E24=0,0,F24/E24))</f>
        <v/>
      </c>
      <c r="M24" s="21">
        <f>IF(F24="","",IF(F24=0,0,J24/F24))</f>
        <v/>
      </c>
      <c r="N24" s="21">
        <f>IF(K24="","",K24*L24*M24)</f>
        <v/>
      </c>
      <c r="O24" s="18">
        <f>IF(N24="","",IF(N24&gt;=Parametres!$B$6,"OK",IF(N24&gt;=Parametres!$B$7,"Vigilance","Critique")))</f>
        <v/>
      </c>
    </row>
    <row r="25">
      <c r="A25" s="17" t="n"/>
      <c r="B25" s="17" t="n"/>
      <c r="C25" s="17" t="n"/>
      <c r="D25" s="17" t="n"/>
      <c r="E25" s="17" t="n"/>
      <c r="F25" s="17" t="n"/>
      <c r="G25" s="17" t="n"/>
      <c r="H25" s="17" t="n"/>
      <c r="I25" s="17" t="n"/>
      <c r="J25" s="17">
        <f>IF(F25="","",MAX(0,F25-I25))</f>
        <v/>
      </c>
      <c r="K25" s="23">
        <f>IF(G25="","",IF(G25=0,0,(G25-H25)/G25))</f>
        <v/>
      </c>
      <c r="L25" s="23">
        <f>IF(E25="","",IF(E25=0,0,F25/E25))</f>
        <v/>
      </c>
      <c r="M25" s="23">
        <f>IF(F25="","",IF(F25=0,0,J25/F25))</f>
        <v/>
      </c>
      <c r="N25" s="23">
        <f>IF(K25="","",K25*L25*M25)</f>
        <v/>
      </c>
      <c r="O25" s="17">
        <f>IF(N25="","",IF(N25&gt;=Parametres!$B$6,"OK",IF(N25&gt;=Parametres!$B$7,"Vigilance","Critique")))</f>
        <v/>
      </c>
    </row>
    <row r="26">
      <c r="A26" s="18" t="n"/>
      <c r="B26" s="18" t="n"/>
      <c r="C26" s="18" t="n"/>
      <c r="D26" s="18" t="n"/>
      <c r="E26" s="18" t="n"/>
      <c r="F26" s="18" t="n"/>
      <c r="G26" s="18" t="n"/>
      <c r="H26" s="18" t="n"/>
      <c r="I26" s="18" t="n"/>
      <c r="J26" s="18">
        <f>IF(F26="","",MAX(0,F26-I26))</f>
        <v/>
      </c>
      <c r="K26" s="21">
        <f>IF(G26="","",IF(G26=0,0,(G26-H26)/G26))</f>
        <v/>
      </c>
      <c r="L26" s="21">
        <f>IF(E26="","",IF(E26=0,0,F26/E26))</f>
        <v/>
      </c>
      <c r="M26" s="21">
        <f>IF(F26="","",IF(F26=0,0,J26/F26))</f>
        <v/>
      </c>
      <c r="N26" s="21">
        <f>IF(K26="","",K26*L26*M26)</f>
        <v/>
      </c>
      <c r="O26" s="18">
        <f>IF(N26="","",IF(N26&gt;=Parametres!$B$6,"OK",IF(N26&gt;=Parametres!$B$7,"Vigilance","Critique")))</f>
        <v/>
      </c>
    </row>
    <row r="27">
      <c r="A27" s="17" t="n"/>
      <c r="B27" s="17" t="n"/>
      <c r="C27" s="17" t="n"/>
      <c r="D27" s="17" t="n"/>
      <c r="E27" s="17" t="n"/>
      <c r="F27" s="17" t="n"/>
      <c r="G27" s="17" t="n"/>
      <c r="H27" s="17" t="n"/>
      <c r="I27" s="17" t="n"/>
      <c r="J27" s="17">
        <f>IF(F27="","",MAX(0,F27-I27))</f>
        <v/>
      </c>
      <c r="K27" s="23">
        <f>IF(G27="","",IF(G27=0,0,(G27-H27)/G27))</f>
        <v/>
      </c>
      <c r="L27" s="23">
        <f>IF(E27="","",IF(E27=0,0,F27/E27))</f>
        <v/>
      </c>
      <c r="M27" s="23">
        <f>IF(F27="","",IF(F27=0,0,J27/F27))</f>
        <v/>
      </c>
      <c r="N27" s="23">
        <f>IF(K27="","",K27*L27*M27)</f>
        <v/>
      </c>
      <c r="O27" s="17">
        <f>IF(N27="","",IF(N27&gt;=Parametres!$B$6,"OK",IF(N27&gt;=Parametres!$B$7,"Vigilance","Critique")))</f>
        <v/>
      </c>
    </row>
    <row r="28">
      <c r="A28" s="18" t="n"/>
      <c r="B28" s="18" t="n"/>
      <c r="C28" s="18" t="n"/>
      <c r="D28" s="18" t="n"/>
      <c r="E28" s="18" t="n"/>
      <c r="F28" s="18" t="n"/>
      <c r="G28" s="18" t="n"/>
      <c r="H28" s="18" t="n"/>
      <c r="I28" s="18" t="n"/>
      <c r="J28" s="18">
        <f>IF(F28="","",MAX(0,F28-I28))</f>
        <v/>
      </c>
      <c r="K28" s="21">
        <f>IF(G28="","",IF(G28=0,0,(G28-H28)/G28))</f>
        <v/>
      </c>
      <c r="L28" s="21">
        <f>IF(E28="","",IF(E28=0,0,F28/E28))</f>
        <v/>
      </c>
      <c r="M28" s="21">
        <f>IF(F28="","",IF(F28=0,0,J28/F28))</f>
        <v/>
      </c>
      <c r="N28" s="21">
        <f>IF(K28="","",K28*L28*M28)</f>
        <v/>
      </c>
      <c r="O28" s="18">
        <f>IF(N28="","",IF(N28&gt;=Parametres!$B$6,"OK",IF(N28&gt;=Parametres!$B$7,"Vigilance","Critique")))</f>
        <v/>
      </c>
    </row>
    <row r="29">
      <c r="A29" s="17" t="n"/>
      <c r="B29" s="17" t="n"/>
      <c r="C29" s="17" t="n"/>
      <c r="D29" s="17" t="n"/>
      <c r="E29" s="17" t="n"/>
      <c r="F29" s="17" t="n"/>
      <c r="G29" s="17" t="n"/>
      <c r="H29" s="17" t="n"/>
      <c r="I29" s="17" t="n"/>
      <c r="J29" s="17">
        <f>IF(F29="","",MAX(0,F29-I29))</f>
        <v/>
      </c>
      <c r="K29" s="23">
        <f>IF(G29="","",IF(G29=0,0,(G29-H29)/G29))</f>
        <v/>
      </c>
      <c r="L29" s="23">
        <f>IF(E29="","",IF(E29=0,0,F29/E29))</f>
        <v/>
      </c>
      <c r="M29" s="23">
        <f>IF(F29="","",IF(F29=0,0,J29/F29))</f>
        <v/>
      </c>
      <c r="N29" s="23">
        <f>IF(K29="","",K29*L29*M29)</f>
        <v/>
      </c>
      <c r="O29" s="17">
        <f>IF(N29="","",IF(N29&gt;=Parametres!$B$6,"OK",IF(N29&gt;=Parametres!$B$7,"Vigilance","Critique")))</f>
        <v/>
      </c>
    </row>
    <row r="30">
      <c r="A30" s="18" t="n"/>
      <c r="B30" s="18" t="n"/>
      <c r="C30" s="18" t="n"/>
      <c r="D30" s="18" t="n"/>
      <c r="E30" s="18" t="n"/>
      <c r="F30" s="18" t="n"/>
      <c r="G30" s="18" t="n"/>
      <c r="H30" s="18" t="n"/>
      <c r="I30" s="18" t="n"/>
      <c r="J30" s="18">
        <f>IF(F30="","",MAX(0,F30-I30))</f>
        <v/>
      </c>
      <c r="K30" s="21">
        <f>IF(G30="","",IF(G30=0,0,(G30-H30)/G30))</f>
        <v/>
      </c>
      <c r="L30" s="21">
        <f>IF(E30="","",IF(E30=0,0,F30/E30))</f>
        <v/>
      </c>
      <c r="M30" s="21">
        <f>IF(F30="","",IF(F30=0,0,J30/F30))</f>
        <v/>
      </c>
      <c r="N30" s="21">
        <f>IF(K30="","",K30*L30*M30)</f>
        <v/>
      </c>
      <c r="O30" s="18">
        <f>IF(N30="","",IF(N30&gt;=Parametres!$B$6,"OK",IF(N30&gt;=Parametres!$B$7,"Vigilance","Critique")))</f>
        <v/>
      </c>
    </row>
    <row r="31">
      <c r="A31" s="17" t="n"/>
      <c r="B31" s="17" t="n"/>
      <c r="C31" s="17" t="n"/>
      <c r="D31" s="17" t="n"/>
      <c r="E31" s="17" t="n"/>
      <c r="F31" s="17" t="n"/>
      <c r="G31" s="17" t="n"/>
      <c r="H31" s="17" t="n"/>
      <c r="I31" s="17" t="n"/>
      <c r="J31" s="17">
        <f>IF(F31="","",MAX(0,F31-I31))</f>
        <v/>
      </c>
      <c r="K31" s="23">
        <f>IF(G31="","",IF(G31=0,0,(G31-H31)/G31))</f>
        <v/>
      </c>
      <c r="L31" s="23">
        <f>IF(E31="","",IF(E31=0,0,F31/E31))</f>
        <v/>
      </c>
      <c r="M31" s="23">
        <f>IF(F31="","",IF(F31=0,0,J31/F31))</f>
        <v/>
      </c>
      <c r="N31" s="23">
        <f>IF(K31="","",K31*L31*M31)</f>
        <v/>
      </c>
      <c r="O31" s="17">
        <f>IF(N31="","",IF(N31&gt;=Parametres!$B$6,"OK",IF(N31&gt;=Parametres!$B$7,"Vigilance","Critique")))</f>
        <v/>
      </c>
    </row>
    <row r="32">
      <c r="A32" s="18" t="n"/>
      <c r="B32" s="18" t="n"/>
      <c r="C32" s="18" t="n"/>
      <c r="D32" s="18" t="n"/>
      <c r="E32" s="18" t="n"/>
      <c r="F32" s="18" t="n"/>
      <c r="G32" s="18" t="n"/>
      <c r="H32" s="18" t="n"/>
      <c r="I32" s="18" t="n"/>
      <c r="J32" s="18">
        <f>IF(F32="","",MAX(0,F32-I32))</f>
        <v/>
      </c>
      <c r="K32" s="21">
        <f>IF(G32="","",IF(G32=0,0,(G32-H32)/G32))</f>
        <v/>
      </c>
      <c r="L32" s="21">
        <f>IF(E32="","",IF(E32=0,0,F32/E32))</f>
        <v/>
      </c>
      <c r="M32" s="21">
        <f>IF(F32="","",IF(F32=0,0,J32/F32))</f>
        <v/>
      </c>
      <c r="N32" s="21">
        <f>IF(K32="","",K32*L32*M32)</f>
        <v/>
      </c>
      <c r="O32" s="18">
        <f>IF(N32="","",IF(N32&gt;=Parametres!$B$6,"OK",IF(N32&gt;=Parametres!$B$7,"Vigilance","Critique")))</f>
        <v/>
      </c>
    </row>
    <row r="33">
      <c r="A33" s="17" t="n"/>
      <c r="B33" s="17" t="n"/>
      <c r="C33" s="17" t="n"/>
      <c r="D33" s="17" t="n"/>
      <c r="E33" s="17" t="n"/>
      <c r="F33" s="17" t="n"/>
      <c r="G33" s="17" t="n"/>
      <c r="H33" s="17" t="n"/>
      <c r="I33" s="17" t="n"/>
      <c r="J33" s="17">
        <f>IF(F33="","",MAX(0,F33-I33))</f>
        <v/>
      </c>
      <c r="K33" s="23">
        <f>IF(G33="","",IF(G33=0,0,(G33-H33)/G33))</f>
        <v/>
      </c>
      <c r="L33" s="23">
        <f>IF(E33="","",IF(E33=0,0,F33/E33))</f>
        <v/>
      </c>
      <c r="M33" s="23">
        <f>IF(F33="","",IF(F33=0,0,J33/F33))</f>
        <v/>
      </c>
      <c r="N33" s="23">
        <f>IF(K33="","",K33*L33*M33)</f>
        <v/>
      </c>
      <c r="O33" s="17">
        <f>IF(N33="","",IF(N33&gt;=Parametres!$B$6,"OK",IF(N33&gt;=Parametres!$B$7,"Vigilance","Critique")))</f>
        <v/>
      </c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>
        <f>IF(F34="","",MAX(0,F34-I34))</f>
        <v/>
      </c>
      <c r="K34" s="21">
        <f>IF(G34="","",IF(G34=0,0,(G34-H34)/G34))</f>
        <v/>
      </c>
      <c r="L34" s="21">
        <f>IF(E34="","",IF(E34=0,0,F34/E34))</f>
        <v/>
      </c>
      <c r="M34" s="21">
        <f>IF(F34="","",IF(F34=0,0,J34/F34))</f>
        <v/>
      </c>
      <c r="N34" s="21">
        <f>IF(K34="","",K34*L34*M34)</f>
        <v/>
      </c>
      <c r="O34" s="18">
        <f>IF(N34="","",IF(N34&gt;=Parametres!$B$6,"OK",IF(N34&gt;=Parametres!$B$7,"Vigilance","Critique")))</f>
        <v/>
      </c>
    </row>
    <row r="35">
      <c r="A35" s="17" t="n"/>
      <c r="B35" s="17" t="n"/>
      <c r="C35" s="17" t="n"/>
      <c r="D35" s="17" t="n"/>
      <c r="E35" s="17" t="n"/>
      <c r="F35" s="17" t="n"/>
      <c r="G35" s="17" t="n"/>
      <c r="H35" s="17" t="n"/>
      <c r="I35" s="17" t="n"/>
      <c r="J35" s="17">
        <f>IF(F35="","",MAX(0,F35-I35))</f>
        <v/>
      </c>
      <c r="K35" s="23">
        <f>IF(G35="","",IF(G35=0,0,(G35-H35)/G35))</f>
        <v/>
      </c>
      <c r="L35" s="23">
        <f>IF(E35="","",IF(E35=0,0,F35/E35))</f>
        <v/>
      </c>
      <c r="M35" s="23">
        <f>IF(F35="","",IF(F35=0,0,J35/F35))</f>
        <v/>
      </c>
      <c r="N35" s="23">
        <f>IF(K35="","",K35*L35*M35)</f>
        <v/>
      </c>
      <c r="O35" s="17">
        <f>IF(N35="","",IF(N35&gt;=Parametres!$B$6,"OK",IF(N35&gt;=Parametres!$B$7,"Vigilance","Critique")))</f>
        <v/>
      </c>
    </row>
    <row r="36">
      <c r="A36" s="18" t="n"/>
      <c r="B36" s="18" t="n"/>
      <c r="C36" s="18" t="n"/>
      <c r="D36" s="18" t="n"/>
      <c r="E36" s="18" t="n"/>
      <c r="F36" s="18" t="n"/>
      <c r="G36" s="18" t="n"/>
      <c r="H36" s="18" t="n"/>
      <c r="I36" s="18" t="n"/>
      <c r="J36" s="18">
        <f>IF(F36="","",MAX(0,F36-I36))</f>
        <v/>
      </c>
      <c r="K36" s="21">
        <f>IF(G36="","",IF(G36=0,0,(G36-H36)/G36))</f>
        <v/>
      </c>
      <c r="L36" s="21">
        <f>IF(E36="","",IF(E36=0,0,F36/E36))</f>
        <v/>
      </c>
      <c r="M36" s="21">
        <f>IF(F36="","",IF(F36=0,0,J36/F36))</f>
        <v/>
      </c>
      <c r="N36" s="21">
        <f>IF(K36="","",K36*L36*M36)</f>
        <v/>
      </c>
      <c r="O36" s="18">
        <f>IF(N36="","",IF(N36&gt;=Parametres!$B$6,"OK",IF(N36&gt;=Parametres!$B$7,"Vigilance","Critique")))</f>
        <v/>
      </c>
    </row>
    <row r="37">
      <c r="A37" s="17" t="n"/>
      <c r="B37" s="17" t="n"/>
      <c r="C37" s="17" t="n"/>
      <c r="D37" s="17" t="n"/>
      <c r="E37" s="17" t="n"/>
      <c r="F37" s="17" t="n"/>
      <c r="G37" s="17" t="n"/>
      <c r="H37" s="17" t="n"/>
      <c r="I37" s="17" t="n"/>
      <c r="J37" s="17">
        <f>IF(F37="","",MAX(0,F37-I37))</f>
        <v/>
      </c>
      <c r="K37" s="23">
        <f>IF(G37="","",IF(G37=0,0,(G37-H37)/G37))</f>
        <v/>
      </c>
      <c r="L37" s="23">
        <f>IF(E37="","",IF(E37=0,0,F37/E37))</f>
        <v/>
      </c>
      <c r="M37" s="23">
        <f>IF(F37="","",IF(F37=0,0,J37/F37))</f>
        <v/>
      </c>
      <c r="N37" s="23">
        <f>IF(K37="","",K37*L37*M37)</f>
        <v/>
      </c>
      <c r="O37" s="17">
        <f>IF(N37="","",IF(N37&gt;=Parametres!$B$6,"OK",IF(N37&gt;=Parametres!$B$7,"Vigilance","Critique")))</f>
        <v/>
      </c>
    </row>
    <row r="38">
      <c r="A38" s="18" t="n"/>
      <c r="B38" s="18" t="n"/>
      <c r="C38" s="18" t="n"/>
      <c r="D38" s="18" t="n"/>
      <c r="E38" s="18" t="n"/>
      <c r="F38" s="18" t="n"/>
      <c r="G38" s="18" t="n"/>
      <c r="H38" s="18" t="n"/>
      <c r="I38" s="18" t="n"/>
      <c r="J38" s="18">
        <f>IF(F38="","",MAX(0,F38-I38))</f>
        <v/>
      </c>
      <c r="K38" s="21">
        <f>IF(G38="","",IF(G38=0,0,(G38-H38)/G38))</f>
        <v/>
      </c>
      <c r="L38" s="21">
        <f>IF(E38="","",IF(E38=0,0,F38/E38))</f>
        <v/>
      </c>
      <c r="M38" s="21">
        <f>IF(F38="","",IF(F38=0,0,J38/F38))</f>
        <v/>
      </c>
      <c r="N38" s="21">
        <f>IF(K38="","",K38*L38*M38)</f>
        <v/>
      </c>
      <c r="O38" s="18">
        <f>IF(N38="","",IF(N38&gt;=Parametres!$B$6,"OK",IF(N38&gt;=Parametres!$B$7,"Vigilance","Critique")))</f>
        <v/>
      </c>
    </row>
    <row r="39">
      <c r="A39" s="17" t="n"/>
      <c r="B39" s="17" t="n"/>
      <c r="C39" s="17" t="n"/>
      <c r="D39" s="17" t="n"/>
      <c r="E39" s="17" t="n"/>
      <c r="F39" s="17" t="n"/>
      <c r="G39" s="17" t="n"/>
      <c r="H39" s="17" t="n"/>
      <c r="I39" s="17" t="n"/>
      <c r="J39" s="17">
        <f>IF(F39="","",MAX(0,F39-I39))</f>
        <v/>
      </c>
      <c r="K39" s="23">
        <f>IF(G39="","",IF(G39=0,0,(G39-H39)/G39))</f>
        <v/>
      </c>
      <c r="L39" s="23">
        <f>IF(E39="","",IF(E39=0,0,F39/E39))</f>
        <v/>
      </c>
      <c r="M39" s="23">
        <f>IF(F39="","",IF(F39=0,0,J39/F39))</f>
        <v/>
      </c>
      <c r="N39" s="23">
        <f>IF(K39="","",K39*L39*M39)</f>
        <v/>
      </c>
      <c r="O39" s="17">
        <f>IF(N39="","",IF(N39&gt;=Parametres!$B$6,"OK",IF(N39&gt;=Parametres!$B$7,"Vigilance","Critique")))</f>
        <v/>
      </c>
    </row>
    <row r="40">
      <c r="A40" s="18" t="n"/>
      <c r="B40" s="18" t="n"/>
      <c r="C40" s="18" t="n"/>
      <c r="D40" s="18" t="n"/>
      <c r="E40" s="18" t="n"/>
      <c r="F40" s="18" t="n"/>
      <c r="G40" s="18" t="n"/>
      <c r="H40" s="18" t="n"/>
      <c r="I40" s="18" t="n"/>
      <c r="J40" s="18">
        <f>IF(F40="","",MAX(0,F40-I40))</f>
        <v/>
      </c>
      <c r="K40" s="21">
        <f>IF(G40="","",IF(G40=0,0,(G40-H40)/G40))</f>
        <v/>
      </c>
      <c r="L40" s="21">
        <f>IF(E40="","",IF(E40=0,0,F40/E40))</f>
        <v/>
      </c>
      <c r="M40" s="21">
        <f>IF(F40="","",IF(F40=0,0,J40/F40))</f>
        <v/>
      </c>
      <c r="N40" s="21">
        <f>IF(K40="","",K40*L40*M40)</f>
        <v/>
      </c>
      <c r="O40" s="18">
        <f>IF(N40="","",IF(N40&gt;=Parametres!$B$6,"OK",IF(N40&gt;=Parametres!$B$7,"Vigilance","Critique")))</f>
        <v/>
      </c>
    </row>
    <row r="41">
      <c r="A41" s="17" t="n"/>
      <c r="B41" s="17" t="n"/>
      <c r="C41" s="17" t="n"/>
      <c r="D41" s="17" t="n"/>
      <c r="E41" s="17" t="n"/>
      <c r="F41" s="17" t="n"/>
      <c r="G41" s="17" t="n"/>
      <c r="H41" s="17" t="n"/>
      <c r="I41" s="17" t="n"/>
      <c r="J41" s="17">
        <f>IF(F41="","",MAX(0,F41-I41))</f>
        <v/>
      </c>
      <c r="K41" s="23">
        <f>IF(G41="","",IF(G41=0,0,(G41-H41)/G41))</f>
        <v/>
      </c>
      <c r="L41" s="23">
        <f>IF(E41="","",IF(E41=0,0,F41/E41))</f>
        <v/>
      </c>
      <c r="M41" s="23">
        <f>IF(F41="","",IF(F41=0,0,J41/F41))</f>
        <v/>
      </c>
      <c r="N41" s="23">
        <f>IF(K41="","",K41*L41*M41)</f>
        <v/>
      </c>
      <c r="O41" s="17">
        <f>IF(N41="","",IF(N41&gt;=Parametres!$B$6,"OK",IF(N41&gt;=Parametres!$B$7,"Vigilance","Critique")))</f>
        <v/>
      </c>
    </row>
    <row r="42">
      <c r="A42" s="18" t="n"/>
      <c r="B42" s="18" t="n"/>
      <c r="C42" s="18" t="n"/>
      <c r="D42" s="18" t="n"/>
      <c r="E42" s="18" t="n"/>
      <c r="F42" s="18" t="n"/>
      <c r="G42" s="18" t="n"/>
      <c r="H42" s="18" t="n"/>
      <c r="I42" s="18" t="n"/>
      <c r="J42" s="18">
        <f>IF(F42="","",MAX(0,F42-I42))</f>
        <v/>
      </c>
      <c r="K42" s="21">
        <f>IF(G42="","",IF(G42=0,0,(G42-H42)/G42))</f>
        <v/>
      </c>
      <c r="L42" s="21">
        <f>IF(E42="","",IF(E42=0,0,F42/E42))</f>
        <v/>
      </c>
      <c r="M42" s="21">
        <f>IF(F42="","",IF(F42=0,0,J42/F42))</f>
        <v/>
      </c>
      <c r="N42" s="21">
        <f>IF(K42="","",K42*L42*M42)</f>
        <v/>
      </c>
      <c r="O42" s="18">
        <f>IF(N42="","",IF(N42&gt;=Parametres!$B$6,"OK",IF(N42&gt;=Parametres!$B$7,"Vigilance","Critique")))</f>
        <v/>
      </c>
    </row>
    <row r="43">
      <c r="A43" s="17" t="n"/>
      <c r="B43" s="17" t="n"/>
      <c r="C43" s="17" t="n"/>
      <c r="D43" s="17" t="n"/>
      <c r="E43" s="17" t="n"/>
      <c r="F43" s="17" t="n"/>
      <c r="G43" s="17" t="n"/>
      <c r="H43" s="17" t="n"/>
      <c r="I43" s="17" t="n"/>
      <c r="J43" s="17">
        <f>IF(F43="","",MAX(0,F43-I43))</f>
        <v/>
      </c>
      <c r="K43" s="23">
        <f>IF(G43="","",IF(G43=0,0,(G43-H43)/G43))</f>
        <v/>
      </c>
      <c r="L43" s="23">
        <f>IF(E43="","",IF(E43=0,0,F43/E43))</f>
        <v/>
      </c>
      <c r="M43" s="23">
        <f>IF(F43="","",IF(F43=0,0,J43/F43))</f>
        <v/>
      </c>
      <c r="N43" s="23">
        <f>IF(K43="","",K43*L43*M43)</f>
        <v/>
      </c>
      <c r="O43" s="17">
        <f>IF(N43="","",IF(N43&gt;=Parametres!$B$6,"OK",IF(N43&gt;=Parametres!$B$7,"Vigilance","Critique")))</f>
        <v/>
      </c>
    </row>
    <row r="44">
      <c r="A44" s="18" t="n"/>
      <c r="B44" s="18" t="n"/>
      <c r="C44" s="18" t="n"/>
      <c r="D44" s="18" t="n"/>
      <c r="E44" s="18" t="n"/>
      <c r="F44" s="18" t="n"/>
      <c r="G44" s="18" t="n"/>
      <c r="H44" s="18" t="n"/>
      <c r="I44" s="18" t="n"/>
      <c r="J44" s="18">
        <f>IF(F44="","",MAX(0,F44-I44))</f>
        <v/>
      </c>
      <c r="K44" s="21">
        <f>IF(G44="","",IF(G44=0,0,(G44-H44)/G44))</f>
        <v/>
      </c>
      <c r="L44" s="21">
        <f>IF(E44="","",IF(E44=0,0,F44/E44))</f>
        <v/>
      </c>
      <c r="M44" s="21">
        <f>IF(F44="","",IF(F44=0,0,J44/F44))</f>
        <v/>
      </c>
      <c r="N44" s="21">
        <f>IF(K44="","",K44*L44*M44)</f>
        <v/>
      </c>
      <c r="O44" s="18">
        <f>IF(N44="","",IF(N44&gt;=Parametres!$B$6,"OK",IF(N44&gt;=Parametres!$B$7,"Vigilance","Critique")))</f>
        <v/>
      </c>
    </row>
    <row r="45">
      <c r="A45" s="17" t="n"/>
      <c r="B45" s="17" t="n"/>
      <c r="C45" s="17" t="n"/>
      <c r="D45" s="17" t="n"/>
      <c r="E45" s="17" t="n"/>
      <c r="F45" s="17" t="n"/>
      <c r="G45" s="17" t="n"/>
      <c r="H45" s="17" t="n"/>
      <c r="I45" s="17" t="n"/>
      <c r="J45" s="17">
        <f>IF(F45="","",MAX(0,F45-I45))</f>
        <v/>
      </c>
      <c r="K45" s="23">
        <f>IF(G45="","",IF(G45=0,0,(G45-H45)/G45))</f>
        <v/>
      </c>
      <c r="L45" s="23">
        <f>IF(E45="","",IF(E45=0,0,F45/E45))</f>
        <v/>
      </c>
      <c r="M45" s="23">
        <f>IF(F45="","",IF(F45=0,0,J45/F45))</f>
        <v/>
      </c>
      <c r="N45" s="23">
        <f>IF(K45="","",K45*L45*M45)</f>
        <v/>
      </c>
      <c r="O45" s="17">
        <f>IF(N45="","",IF(N45&gt;=Parametres!$B$6,"OK",IF(N45&gt;=Parametres!$B$7,"Vigilance","Critique")))</f>
        <v/>
      </c>
    </row>
    <row r="46">
      <c r="A46" s="18" t="n"/>
      <c r="B46" s="18" t="n"/>
      <c r="C46" s="18" t="n"/>
      <c r="D46" s="18" t="n"/>
      <c r="E46" s="18" t="n"/>
      <c r="F46" s="18" t="n"/>
      <c r="G46" s="18" t="n"/>
      <c r="H46" s="18" t="n"/>
      <c r="I46" s="18" t="n"/>
      <c r="J46" s="18">
        <f>IF(F46="","",MAX(0,F46-I46))</f>
        <v/>
      </c>
      <c r="K46" s="21">
        <f>IF(G46="","",IF(G46=0,0,(G46-H46)/G46))</f>
        <v/>
      </c>
      <c r="L46" s="21">
        <f>IF(E46="","",IF(E46=0,0,F46/E46))</f>
        <v/>
      </c>
      <c r="M46" s="21">
        <f>IF(F46="","",IF(F46=0,0,J46/F46))</f>
        <v/>
      </c>
      <c r="N46" s="21">
        <f>IF(K46="","",K46*L46*M46)</f>
        <v/>
      </c>
      <c r="O46" s="18">
        <f>IF(N46="","",IF(N46&gt;=Parametres!$B$6,"OK",IF(N46&gt;=Parametres!$B$7,"Vigilance","Critique")))</f>
        <v/>
      </c>
    </row>
    <row r="47">
      <c r="A47" s="17" t="n"/>
      <c r="B47" s="17" t="n"/>
      <c r="C47" s="17" t="n"/>
      <c r="D47" s="17" t="n"/>
      <c r="E47" s="17" t="n"/>
      <c r="F47" s="17" t="n"/>
      <c r="G47" s="17" t="n"/>
      <c r="H47" s="17" t="n"/>
      <c r="I47" s="17" t="n"/>
      <c r="J47" s="17">
        <f>IF(F47="","",MAX(0,F47-I47))</f>
        <v/>
      </c>
      <c r="K47" s="23">
        <f>IF(G47="","",IF(G47=0,0,(G47-H47)/G47))</f>
        <v/>
      </c>
      <c r="L47" s="23">
        <f>IF(E47="","",IF(E47=0,0,F47/E47))</f>
        <v/>
      </c>
      <c r="M47" s="23">
        <f>IF(F47="","",IF(F47=0,0,J47/F47))</f>
        <v/>
      </c>
      <c r="N47" s="23">
        <f>IF(K47="","",K47*L47*M47)</f>
        <v/>
      </c>
      <c r="O47" s="17">
        <f>IF(N47="","",IF(N47&gt;=Parametres!$B$6,"OK",IF(N47&gt;=Parametres!$B$7,"Vigilance","Critique")))</f>
        <v/>
      </c>
    </row>
    <row r="48">
      <c r="A48" s="18" t="n"/>
      <c r="B48" s="18" t="n"/>
      <c r="C48" s="18" t="n"/>
      <c r="D48" s="18" t="n"/>
      <c r="E48" s="18" t="n"/>
      <c r="F48" s="18" t="n"/>
      <c r="G48" s="18" t="n"/>
      <c r="H48" s="18" t="n"/>
      <c r="I48" s="18" t="n"/>
      <c r="J48" s="18">
        <f>IF(F48="","",MAX(0,F48-I48))</f>
        <v/>
      </c>
      <c r="K48" s="21">
        <f>IF(G48="","",IF(G48=0,0,(G48-H48)/G48))</f>
        <v/>
      </c>
      <c r="L48" s="21">
        <f>IF(E48="","",IF(E48=0,0,F48/E48))</f>
        <v/>
      </c>
      <c r="M48" s="21">
        <f>IF(F48="","",IF(F48=0,0,J48/F48))</f>
        <v/>
      </c>
      <c r="N48" s="21">
        <f>IF(K48="","",K48*L48*M48)</f>
        <v/>
      </c>
      <c r="O48" s="18">
        <f>IF(N48="","",IF(N48&gt;=Parametres!$B$6,"OK",IF(N48&gt;=Parametres!$B$7,"Vigilance","Critique")))</f>
        <v/>
      </c>
    </row>
    <row r="49">
      <c r="A49" s="17" t="n"/>
      <c r="B49" s="17" t="n"/>
      <c r="C49" s="17" t="n"/>
      <c r="D49" s="17" t="n"/>
      <c r="E49" s="17" t="n"/>
      <c r="F49" s="17" t="n"/>
      <c r="G49" s="17" t="n"/>
      <c r="H49" s="17" t="n"/>
      <c r="I49" s="17" t="n"/>
      <c r="J49" s="17">
        <f>IF(F49="","",MAX(0,F49-I49))</f>
        <v/>
      </c>
      <c r="K49" s="23">
        <f>IF(G49="","",IF(G49=0,0,(G49-H49)/G49))</f>
        <v/>
      </c>
      <c r="L49" s="23">
        <f>IF(E49="","",IF(E49=0,0,F49/E49))</f>
        <v/>
      </c>
      <c r="M49" s="23">
        <f>IF(F49="","",IF(F49=0,0,J49/F49))</f>
        <v/>
      </c>
      <c r="N49" s="23">
        <f>IF(K49="","",K49*L49*M49)</f>
        <v/>
      </c>
      <c r="O49" s="17">
        <f>IF(N49="","",IF(N49&gt;=Parametres!$B$6,"OK",IF(N49&gt;=Parametres!$B$7,"Vigilance","Critique")))</f>
        <v/>
      </c>
    </row>
    <row r="50">
      <c r="A50" s="18" t="n"/>
      <c r="B50" s="18" t="n"/>
      <c r="C50" s="18" t="n"/>
      <c r="D50" s="18" t="n"/>
      <c r="E50" s="18" t="n"/>
      <c r="F50" s="18" t="n"/>
      <c r="G50" s="18" t="n"/>
      <c r="H50" s="18" t="n"/>
      <c r="I50" s="18" t="n"/>
      <c r="J50" s="18">
        <f>IF(F50="","",MAX(0,F50-I50))</f>
        <v/>
      </c>
      <c r="K50" s="21">
        <f>IF(G50="","",IF(G50=0,0,(G50-H50)/G50))</f>
        <v/>
      </c>
      <c r="L50" s="21">
        <f>IF(E50="","",IF(E50=0,0,F50/E50))</f>
        <v/>
      </c>
      <c r="M50" s="21">
        <f>IF(F50="","",IF(F50=0,0,J50/F50))</f>
        <v/>
      </c>
      <c r="N50" s="21">
        <f>IF(K50="","",K50*L50*M50)</f>
        <v/>
      </c>
      <c r="O50" s="18">
        <f>IF(N50="","",IF(N50&gt;=Parametres!$B$6,"OK",IF(N50&gt;=Parametres!$B$7,"Vigilance","Critique")))</f>
        <v/>
      </c>
    </row>
    <row r="51">
      <c r="A51" s="17" t="n"/>
      <c r="B51" s="17" t="n"/>
      <c r="C51" s="17" t="n"/>
      <c r="D51" s="17" t="n"/>
      <c r="E51" s="17" t="n"/>
      <c r="F51" s="17" t="n"/>
      <c r="G51" s="17" t="n"/>
      <c r="H51" s="17" t="n"/>
      <c r="I51" s="17" t="n"/>
      <c r="J51" s="17">
        <f>IF(F51="","",MAX(0,F51-I51))</f>
        <v/>
      </c>
      <c r="K51" s="23">
        <f>IF(G51="","",IF(G51=0,0,(G51-H51)/G51))</f>
        <v/>
      </c>
      <c r="L51" s="23">
        <f>IF(E51="","",IF(E51=0,0,F51/E51))</f>
        <v/>
      </c>
      <c r="M51" s="23">
        <f>IF(F51="","",IF(F51=0,0,J51/F51))</f>
        <v/>
      </c>
      <c r="N51" s="23">
        <f>IF(K51="","",K51*L51*M51)</f>
        <v/>
      </c>
      <c r="O51" s="17">
        <f>IF(N51="","",IF(N51&gt;=Parametres!$B$6,"OK",IF(N51&gt;=Parametres!$B$7,"Vigilance","Critique")))</f>
        <v/>
      </c>
    </row>
    <row r="52">
      <c r="A52" s="18" t="n"/>
      <c r="B52" s="18" t="n"/>
      <c r="C52" s="18" t="n"/>
      <c r="D52" s="18" t="n"/>
      <c r="E52" s="18" t="n"/>
      <c r="F52" s="18" t="n"/>
      <c r="G52" s="18" t="n"/>
      <c r="H52" s="18" t="n"/>
      <c r="I52" s="18" t="n"/>
      <c r="J52" s="18">
        <f>IF(F52="","",MAX(0,F52-I52))</f>
        <v/>
      </c>
      <c r="K52" s="21">
        <f>IF(G52="","",IF(G52=0,0,(G52-H52)/G52))</f>
        <v/>
      </c>
      <c r="L52" s="21">
        <f>IF(E52="","",IF(E52=0,0,F52/E52))</f>
        <v/>
      </c>
      <c r="M52" s="21">
        <f>IF(F52="","",IF(F52=0,0,J52/F52))</f>
        <v/>
      </c>
      <c r="N52" s="21">
        <f>IF(K52="","",K52*L52*M52)</f>
        <v/>
      </c>
      <c r="O52" s="18">
        <f>IF(N52="","",IF(N52&gt;=Parametres!$B$6,"OK",IF(N52&gt;=Parametres!$B$7,"Vigilance","Critique")))</f>
        <v/>
      </c>
    </row>
    <row r="53">
      <c r="A53" s="17" t="n"/>
      <c r="B53" s="17" t="n"/>
      <c r="C53" s="17" t="n"/>
      <c r="D53" s="17" t="n"/>
      <c r="E53" s="17" t="n"/>
      <c r="F53" s="17" t="n"/>
      <c r="G53" s="17" t="n"/>
      <c r="H53" s="17" t="n"/>
      <c r="I53" s="17" t="n"/>
      <c r="J53" s="17">
        <f>IF(F53="","",MAX(0,F53-I53))</f>
        <v/>
      </c>
      <c r="K53" s="23">
        <f>IF(G53="","",IF(G53=0,0,(G53-H53)/G53))</f>
        <v/>
      </c>
      <c r="L53" s="23">
        <f>IF(E53="","",IF(E53=0,0,F53/E53))</f>
        <v/>
      </c>
      <c r="M53" s="23">
        <f>IF(F53="","",IF(F53=0,0,J53/F53))</f>
        <v/>
      </c>
      <c r="N53" s="23">
        <f>IF(K53="","",K53*L53*M53)</f>
        <v/>
      </c>
      <c r="O53" s="17">
        <f>IF(N53="","",IF(N53&gt;=Parametres!$B$6,"OK",IF(N53&gt;=Parametres!$B$7,"Vigilance","Critique")))</f>
        <v/>
      </c>
    </row>
    <row r="54">
      <c r="A54" s="18" t="n"/>
      <c r="B54" s="18" t="n"/>
      <c r="C54" s="18" t="n"/>
      <c r="D54" s="18" t="n"/>
      <c r="E54" s="18" t="n"/>
      <c r="F54" s="18" t="n"/>
      <c r="G54" s="18" t="n"/>
      <c r="H54" s="18" t="n"/>
      <c r="I54" s="18" t="n"/>
      <c r="J54" s="18">
        <f>IF(F54="","",MAX(0,F54-I54))</f>
        <v/>
      </c>
      <c r="K54" s="21">
        <f>IF(G54="","",IF(G54=0,0,(G54-H54)/G54))</f>
        <v/>
      </c>
      <c r="L54" s="21">
        <f>IF(E54="","",IF(E54=0,0,F54/E54))</f>
        <v/>
      </c>
      <c r="M54" s="21">
        <f>IF(F54="","",IF(F54=0,0,J54/F54))</f>
        <v/>
      </c>
      <c r="N54" s="21">
        <f>IF(K54="","",K54*L54*M54)</f>
        <v/>
      </c>
      <c r="O54" s="18">
        <f>IF(N54="","",IF(N54&gt;=Parametres!$B$6,"OK",IF(N54&gt;=Parametres!$B$7,"Vigilance","Critique")))</f>
        <v/>
      </c>
    </row>
    <row r="55">
      <c r="A55" s="17" t="n"/>
      <c r="B55" s="17" t="n"/>
      <c r="C55" s="17" t="n"/>
      <c r="D55" s="17" t="n"/>
      <c r="E55" s="17" t="n"/>
      <c r="F55" s="17" t="n"/>
      <c r="G55" s="17" t="n"/>
      <c r="H55" s="17" t="n"/>
      <c r="I55" s="17" t="n"/>
      <c r="J55" s="17">
        <f>IF(F55="","",MAX(0,F55-I55))</f>
        <v/>
      </c>
      <c r="K55" s="23">
        <f>IF(G55="","",IF(G55=0,0,(G55-H55)/G55))</f>
        <v/>
      </c>
      <c r="L55" s="23">
        <f>IF(E55="","",IF(E55=0,0,F55/E55))</f>
        <v/>
      </c>
      <c r="M55" s="23">
        <f>IF(F55="","",IF(F55=0,0,J55/F55))</f>
        <v/>
      </c>
      <c r="N55" s="23">
        <f>IF(K55="","",K55*L55*M55)</f>
        <v/>
      </c>
      <c r="O55" s="17">
        <f>IF(N55="","",IF(N55&gt;=Parametres!$B$6,"OK",IF(N55&gt;=Parametres!$B$7,"Vigilance","Critique")))</f>
        <v/>
      </c>
    </row>
    <row r="56">
      <c r="A56" s="18" t="n"/>
      <c r="B56" s="18" t="n"/>
      <c r="C56" s="18" t="n"/>
      <c r="D56" s="18" t="n"/>
      <c r="E56" s="18" t="n"/>
      <c r="F56" s="18" t="n"/>
      <c r="G56" s="18" t="n"/>
      <c r="H56" s="18" t="n"/>
      <c r="I56" s="18" t="n"/>
      <c r="J56" s="18">
        <f>IF(F56="","",MAX(0,F56-I56))</f>
        <v/>
      </c>
      <c r="K56" s="21">
        <f>IF(G56="","",IF(G56=0,0,(G56-H56)/G56))</f>
        <v/>
      </c>
      <c r="L56" s="21">
        <f>IF(E56="","",IF(E56=0,0,F56/E56))</f>
        <v/>
      </c>
      <c r="M56" s="21">
        <f>IF(F56="","",IF(F56=0,0,J56/F56))</f>
        <v/>
      </c>
      <c r="N56" s="21">
        <f>IF(K56="","",K56*L56*M56)</f>
        <v/>
      </c>
      <c r="O56" s="18">
        <f>IF(N56="","",IF(N56&gt;=Parametres!$B$6,"OK",IF(N56&gt;=Parametres!$B$7,"Vigilance","Critique")))</f>
        <v/>
      </c>
    </row>
    <row r="57">
      <c r="A57" s="17" t="n"/>
      <c r="B57" s="17" t="n"/>
      <c r="C57" s="17" t="n"/>
      <c r="D57" s="17" t="n"/>
      <c r="E57" s="17" t="n"/>
      <c r="F57" s="17" t="n"/>
      <c r="G57" s="17" t="n"/>
      <c r="H57" s="17" t="n"/>
      <c r="I57" s="17" t="n"/>
      <c r="J57" s="17">
        <f>IF(F57="","",MAX(0,F57-I57))</f>
        <v/>
      </c>
      <c r="K57" s="23">
        <f>IF(G57="","",IF(G57=0,0,(G57-H57)/G57))</f>
        <v/>
      </c>
      <c r="L57" s="23">
        <f>IF(E57="","",IF(E57=0,0,F57/E57))</f>
        <v/>
      </c>
      <c r="M57" s="23">
        <f>IF(F57="","",IF(F57=0,0,J57/F57))</f>
        <v/>
      </c>
      <c r="N57" s="23">
        <f>IF(K57="","",K57*L57*M57)</f>
        <v/>
      </c>
      <c r="O57" s="17">
        <f>IF(N57="","",IF(N57&gt;=Parametres!$B$6,"OK",IF(N57&gt;=Parametres!$B$7,"Vigilance","Critique")))</f>
        <v/>
      </c>
    </row>
    <row r="58">
      <c r="A58" s="18" t="n"/>
      <c r="B58" s="18" t="n"/>
      <c r="C58" s="18" t="n"/>
      <c r="D58" s="18" t="n"/>
      <c r="E58" s="18" t="n"/>
      <c r="F58" s="18" t="n"/>
      <c r="G58" s="18" t="n"/>
      <c r="H58" s="18" t="n"/>
      <c r="I58" s="18" t="n"/>
      <c r="J58" s="18">
        <f>IF(F58="","",MAX(0,F58-I58))</f>
        <v/>
      </c>
      <c r="K58" s="21">
        <f>IF(G58="","",IF(G58=0,0,(G58-H58)/G58))</f>
        <v/>
      </c>
      <c r="L58" s="21">
        <f>IF(E58="","",IF(E58=0,0,F58/E58))</f>
        <v/>
      </c>
      <c r="M58" s="21">
        <f>IF(F58="","",IF(F58=0,0,J58/F58))</f>
        <v/>
      </c>
      <c r="N58" s="21">
        <f>IF(K58="","",K58*L58*M58)</f>
        <v/>
      </c>
      <c r="O58" s="18">
        <f>IF(N58="","",IF(N58&gt;=Parametres!$B$6,"OK",IF(N58&gt;=Parametres!$B$7,"Vigilance","Critique")))</f>
        <v/>
      </c>
    </row>
    <row r="59">
      <c r="A59" s="17" t="n"/>
      <c r="B59" s="17" t="n"/>
      <c r="C59" s="17" t="n"/>
      <c r="D59" s="17" t="n"/>
      <c r="E59" s="17" t="n"/>
      <c r="F59" s="17" t="n"/>
      <c r="G59" s="17" t="n"/>
      <c r="H59" s="17" t="n"/>
      <c r="I59" s="17" t="n"/>
      <c r="J59" s="17">
        <f>IF(F59="","",MAX(0,F59-I59))</f>
        <v/>
      </c>
      <c r="K59" s="23">
        <f>IF(G59="","",IF(G59=0,0,(G59-H59)/G59))</f>
        <v/>
      </c>
      <c r="L59" s="23">
        <f>IF(E59="","",IF(E59=0,0,F59/E59))</f>
        <v/>
      </c>
      <c r="M59" s="23">
        <f>IF(F59="","",IF(F59=0,0,J59/F59))</f>
        <v/>
      </c>
      <c r="N59" s="23">
        <f>IF(K59="","",K59*L59*M59)</f>
        <v/>
      </c>
      <c r="O59" s="17">
        <f>IF(N59="","",IF(N59&gt;=Parametres!$B$6,"OK",IF(N59&gt;=Parametres!$B$7,"Vigilance","Critique")))</f>
        <v/>
      </c>
    </row>
    <row r="60">
      <c r="A60" s="18" t="n"/>
      <c r="B60" s="18" t="n"/>
      <c r="C60" s="18" t="n"/>
      <c r="D60" s="18" t="n"/>
      <c r="E60" s="18" t="n"/>
      <c r="F60" s="18" t="n"/>
      <c r="G60" s="18" t="n"/>
      <c r="H60" s="18" t="n"/>
      <c r="I60" s="18" t="n"/>
      <c r="J60" s="18">
        <f>IF(F60="","",MAX(0,F60-I60))</f>
        <v/>
      </c>
      <c r="K60" s="21">
        <f>IF(G60="","",IF(G60=0,0,(G60-H60)/G60))</f>
        <v/>
      </c>
      <c r="L60" s="21">
        <f>IF(E60="","",IF(E60=0,0,F60/E60))</f>
        <v/>
      </c>
      <c r="M60" s="21">
        <f>IF(F60="","",IF(F60=0,0,J60/F60))</f>
        <v/>
      </c>
      <c r="N60" s="21">
        <f>IF(K60="","",K60*L60*M60)</f>
        <v/>
      </c>
      <c r="O60" s="18">
        <f>IF(N60="","",IF(N60&gt;=Parametres!$B$6,"OK",IF(N60&gt;=Parametres!$B$7,"Vigilance","Critique")))</f>
        <v/>
      </c>
    </row>
    <row r="61">
      <c r="A61" s="17" t="n"/>
      <c r="B61" s="17" t="n"/>
      <c r="C61" s="17" t="n"/>
      <c r="D61" s="17" t="n"/>
      <c r="E61" s="17" t="n"/>
      <c r="F61" s="17" t="n"/>
      <c r="G61" s="17" t="n"/>
      <c r="H61" s="17" t="n"/>
      <c r="I61" s="17" t="n"/>
      <c r="J61" s="17">
        <f>IF(F61="","",MAX(0,F61-I61))</f>
        <v/>
      </c>
      <c r="K61" s="23">
        <f>IF(G61="","",IF(G61=0,0,(G61-H61)/G61))</f>
        <v/>
      </c>
      <c r="L61" s="23">
        <f>IF(E61="","",IF(E61=0,0,F61/E61))</f>
        <v/>
      </c>
      <c r="M61" s="23">
        <f>IF(F61="","",IF(F61=0,0,J61/F61))</f>
        <v/>
      </c>
      <c r="N61" s="23">
        <f>IF(K61="","",K61*L61*M61)</f>
        <v/>
      </c>
      <c r="O61" s="17">
        <f>IF(N61="","",IF(N61&gt;=Parametres!$B$6,"OK",IF(N61&gt;=Parametres!$B$7,"Vigilance","Critique")))</f>
        <v/>
      </c>
    </row>
    <row r="62">
      <c r="A62" s="18" t="n"/>
      <c r="B62" s="18" t="n"/>
      <c r="C62" s="18" t="n"/>
      <c r="D62" s="18" t="n"/>
      <c r="E62" s="18" t="n"/>
      <c r="F62" s="18" t="n"/>
      <c r="G62" s="18" t="n"/>
      <c r="H62" s="18" t="n"/>
      <c r="I62" s="18" t="n"/>
      <c r="J62" s="18">
        <f>IF(F62="","",MAX(0,F62-I62))</f>
        <v/>
      </c>
      <c r="K62" s="21">
        <f>IF(G62="","",IF(G62=0,0,(G62-H62)/G62))</f>
        <v/>
      </c>
      <c r="L62" s="21">
        <f>IF(E62="","",IF(E62=0,0,F62/E62))</f>
        <v/>
      </c>
      <c r="M62" s="21">
        <f>IF(F62="","",IF(F62=0,0,J62/F62))</f>
        <v/>
      </c>
      <c r="N62" s="21">
        <f>IF(K62="","",K62*L62*M62)</f>
        <v/>
      </c>
      <c r="O62" s="18">
        <f>IF(N62="","",IF(N62&gt;=Parametres!$B$6,"OK",IF(N62&gt;=Parametres!$B$7,"Vigilance","Critique")))</f>
        <v/>
      </c>
    </row>
    <row r="63">
      <c r="A63" s="17" t="n"/>
      <c r="B63" s="17" t="n"/>
      <c r="C63" s="17" t="n"/>
      <c r="D63" s="17" t="n"/>
      <c r="E63" s="17" t="n"/>
      <c r="F63" s="17" t="n"/>
      <c r="G63" s="17" t="n"/>
      <c r="H63" s="17" t="n"/>
      <c r="I63" s="17" t="n"/>
      <c r="J63" s="17">
        <f>IF(F63="","",MAX(0,F63-I63))</f>
        <v/>
      </c>
      <c r="K63" s="23">
        <f>IF(G63="","",IF(G63=0,0,(G63-H63)/G63))</f>
        <v/>
      </c>
      <c r="L63" s="23">
        <f>IF(E63="","",IF(E63=0,0,F63/E63))</f>
        <v/>
      </c>
      <c r="M63" s="23">
        <f>IF(F63="","",IF(F63=0,0,J63/F63))</f>
        <v/>
      </c>
      <c r="N63" s="23">
        <f>IF(K63="","",K63*L63*M63)</f>
        <v/>
      </c>
      <c r="O63" s="17">
        <f>IF(N63="","",IF(N63&gt;=Parametres!$B$6,"OK",IF(N63&gt;=Parametres!$B$7,"Vigilance","Critique")))</f>
        <v/>
      </c>
    </row>
    <row r="64">
      <c r="A64" s="18" t="n"/>
      <c r="B64" s="18" t="n"/>
      <c r="C64" s="18" t="n"/>
      <c r="D64" s="18" t="n"/>
      <c r="E64" s="18" t="n"/>
      <c r="F64" s="18" t="n"/>
      <c r="G64" s="18" t="n"/>
      <c r="H64" s="18" t="n"/>
      <c r="I64" s="18" t="n"/>
      <c r="J64" s="18">
        <f>IF(F64="","",MAX(0,F64-I64))</f>
        <v/>
      </c>
      <c r="K64" s="21">
        <f>IF(G64="","",IF(G64=0,0,(G64-H64)/G64))</f>
        <v/>
      </c>
      <c r="L64" s="21">
        <f>IF(E64="","",IF(E64=0,0,F64/E64))</f>
        <v/>
      </c>
      <c r="M64" s="21">
        <f>IF(F64="","",IF(F64=0,0,J64/F64))</f>
        <v/>
      </c>
      <c r="N64" s="21">
        <f>IF(K64="","",K64*L64*M64)</f>
        <v/>
      </c>
      <c r="O64" s="18">
        <f>IF(N64="","",IF(N64&gt;=Parametres!$B$6,"OK",IF(N64&gt;=Parametres!$B$7,"Vigilance","Critique")))</f>
        <v/>
      </c>
    </row>
    <row r="65">
      <c r="A65" s="17" t="n"/>
      <c r="B65" s="17" t="n"/>
      <c r="C65" s="17" t="n"/>
      <c r="D65" s="17" t="n"/>
      <c r="E65" s="17" t="n"/>
      <c r="F65" s="17" t="n"/>
      <c r="G65" s="17" t="n"/>
      <c r="H65" s="17" t="n"/>
      <c r="I65" s="17" t="n"/>
      <c r="J65" s="17">
        <f>IF(F65="","",MAX(0,F65-I65))</f>
        <v/>
      </c>
      <c r="K65" s="23">
        <f>IF(G65="","",IF(G65=0,0,(G65-H65)/G65))</f>
        <v/>
      </c>
      <c r="L65" s="23">
        <f>IF(E65="","",IF(E65=0,0,F65/E65))</f>
        <v/>
      </c>
      <c r="M65" s="23">
        <f>IF(F65="","",IF(F65=0,0,J65/F65))</f>
        <v/>
      </c>
      <c r="N65" s="23">
        <f>IF(K65="","",K65*L65*M65)</f>
        <v/>
      </c>
      <c r="O65" s="17">
        <f>IF(N65="","",IF(N65&gt;=Parametres!$B$6,"OK",IF(N65&gt;=Parametres!$B$7,"Vigilance","Critique")))</f>
        <v/>
      </c>
    </row>
    <row r="66">
      <c r="A66" s="18" t="n"/>
      <c r="B66" s="18" t="n"/>
      <c r="C66" s="18" t="n"/>
      <c r="D66" s="18" t="n"/>
      <c r="E66" s="18" t="n"/>
      <c r="F66" s="18" t="n"/>
      <c r="G66" s="18" t="n"/>
      <c r="H66" s="18" t="n"/>
      <c r="I66" s="18" t="n"/>
      <c r="J66" s="18">
        <f>IF(F66="","",MAX(0,F66-I66))</f>
        <v/>
      </c>
      <c r="K66" s="21">
        <f>IF(G66="","",IF(G66=0,0,(G66-H66)/G66))</f>
        <v/>
      </c>
      <c r="L66" s="21">
        <f>IF(E66="","",IF(E66=0,0,F66/E66))</f>
        <v/>
      </c>
      <c r="M66" s="21">
        <f>IF(F66="","",IF(F66=0,0,J66/F66))</f>
        <v/>
      </c>
      <c r="N66" s="21">
        <f>IF(K66="","",K66*L66*M66)</f>
        <v/>
      </c>
      <c r="O66" s="18">
        <f>IF(N66="","",IF(N66&gt;=Parametres!$B$6,"OK",IF(N66&gt;=Parametres!$B$7,"Vigilance","Critique")))</f>
        <v/>
      </c>
    </row>
    <row r="67">
      <c r="A67" s="17" t="n"/>
      <c r="B67" s="17" t="n"/>
      <c r="C67" s="17" t="n"/>
      <c r="D67" s="17" t="n"/>
      <c r="E67" s="17" t="n"/>
      <c r="F67" s="17" t="n"/>
      <c r="G67" s="17" t="n"/>
      <c r="H67" s="17" t="n"/>
      <c r="I67" s="17" t="n"/>
      <c r="J67" s="17">
        <f>IF(F67="","",MAX(0,F67-I67))</f>
        <v/>
      </c>
      <c r="K67" s="23">
        <f>IF(G67="","",IF(G67=0,0,(G67-H67)/G67))</f>
        <v/>
      </c>
      <c r="L67" s="23">
        <f>IF(E67="","",IF(E67=0,0,F67/E67))</f>
        <v/>
      </c>
      <c r="M67" s="23">
        <f>IF(F67="","",IF(F67=0,0,J67/F67))</f>
        <v/>
      </c>
      <c r="N67" s="23">
        <f>IF(K67="","",K67*L67*M67)</f>
        <v/>
      </c>
      <c r="O67" s="17">
        <f>IF(N67="","",IF(N67&gt;=Parametres!$B$6,"OK",IF(N67&gt;=Parametres!$B$7,"Vigilance","Critique")))</f>
        <v/>
      </c>
    </row>
    <row r="68">
      <c r="A68" s="18" t="n"/>
      <c r="B68" s="18" t="n"/>
      <c r="C68" s="18" t="n"/>
      <c r="D68" s="18" t="n"/>
      <c r="E68" s="18" t="n"/>
      <c r="F68" s="18" t="n"/>
      <c r="G68" s="18" t="n"/>
      <c r="H68" s="18" t="n"/>
      <c r="I68" s="18" t="n"/>
      <c r="J68" s="18">
        <f>IF(F68="","",MAX(0,F68-I68))</f>
        <v/>
      </c>
      <c r="K68" s="21">
        <f>IF(G68="","",IF(G68=0,0,(G68-H68)/G68))</f>
        <v/>
      </c>
      <c r="L68" s="21">
        <f>IF(E68="","",IF(E68=0,0,F68/E68))</f>
        <v/>
      </c>
      <c r="M68" s="21">
        <f>IF(F68="","",IF(F68=0,0,J68/F68))</f>
        <v/>
      </c>
      <c r="N68" s="21">
        <f>IF(K68="","",K68*L68*M68)</f>
        <v/>
      </c>
      <c r="O68" s="18">
        <f>IF(N68="","",IF(N68&gt;=Parametres!$B$6,"OK",IF(N68&gt;=Parametres!$B$7,"Vigilance","Critique")))</f>
        <v/>
      </c>
    </row>
    <row r="69">
      <c r="A69" s="17" t="n"/>
      <c r="B69" s="17" t="n"/>
      <c r="C69" s="17" t="n"/>
      <c r="D69" s="17" t="n"/>
      <c r="E69" s="17" t="n"/>
      <c r="F69" s="17" t="n"/>
      <c r="G69" s="17" t="n"/>
      <c r="H69" s="17" t="n"/>
      <c r="I69" s="17" t="n"/>
      <c r="J69" s="17">
        <f>IF(F69="","",MAX(0,F69-I69))</f>
        <v/>
      </c>
      <c r="K69" s="23">
        <f>IF(G69="","",IF(G69=0,0,(G69-H69)/G69))</f>
        <v/>
      </c>
      <c r="L69" s="23">
        <f>IF(E69="","",IF(E69=0,0,F69/E69))</f>
        <v/>
      </c>
      <c r="M69" s="23">
        <f>IF(F69="","",IF(F69=0,0,J69/F69))</f>
        <v/>
      </c>
      <c r="N69" s="23">
        <f>IF(K69="","",K69*L69*M69)</f>
        <v/>
      </c>
      <c r="O69" s="17">
        <f>IF(N69="","",IF(N69&gt;=Parametres!$B$6,"OK",IF(N69&gt;=Parametres!$B$7,"Vigilance","Critique")))</f>
        <v/>
      </c>
    </row>
    <row r="70">
      <c r="A70" s="18" t="n"/>
      <c r="B70" s="18" t="n"/>
      <c r="C70" s="18" t="n"/>
      <c r="D70" s="18" t="n"/>
      <c r="E70" s="18" t="n"/>
      <c r="F70" s="18" t="n"/>
      <c r="G70" s="18" t="n"/>
      <c r="H70" s="18" t="n"/>
      <c r="I70" s="18" t="n"/>
      <c r="J70" s="18">
        <f>IF(F70="","",MAX(0,F70-I70))</f>
        <v/>
      </c>
      <c r="K70" s="21">
        <f>IF(G70="","",IF(G70=0,0,(G70-H70)/G70))</f>
        <v/>
      </c>
      <c r="L70" s="21">
        <f>IF(E70="","",IF(E70=0,0,F70/E70))</f>
        <v/>
      </c>
      <c r="M70" s="21">
        <f>IF(F70="","",IF(F70=0,0,J70/F70))</f>
        <v/>
      </c>
      <c r="N70" s="21">
        <f>IF(K70="","",K70*L70*M70)</f>
        <v/>
      </c>
      <c r="O70" s="18">
        <f>IF(N70="","",IF(N70&gt;=Parametres!$B$6,"OK",IF(N70&gt;=Parametres!$B$7,"Vigilance","Critique")))</f>
        <v/>
      </c>
    </row>
    <row r="71">
      <c r="A71" s="17" t="n"/>
      <c r="B71" s="17" t="n"/>
      <c r="C71" s="17" t="n"/>
      <c r="D71" s="17" t="n"/>
      <c r="E71" s="17" t="n"/>
      <c r="F71" s="17" t="n"/>
      <c r="G71" s="17" t="n"/>
      <c r="H71" s="17" t="n"/>
      <c r="I71" s="17" t="n"/>
      <c r="J71" s="17">
        <f>IF(F71="","",MAX(0,F71-I71))</f>
        <v/>
      </c>
      <c r="K71" s="23">
        <f>IF(G71="","",IF(G71=0,0,(G71-H71)/G71))</f>
        <v/>
      </c>
      <c r="L71" s="23">
        <f>IF(E71="","",IF(E71=0,0,F71/E71))</f>
        <v/>
      </c>
      <c r="M71" s="23">
        <f>IF(F71="","",IF(F71=0,0,J71/F71))</f>
        <v/>
      </c>
      <c r="N71" s="23">
        <f>IF(K71="","",K71*L71*M71)</f>
        <v/>
      </c>
      <c r="O71" s="17">
        <f>IF(N71="","",IF(N71&gt;=Parametres!$B$6,"OK",IF(N71&gt;=Parametres!$B$7,"Vigilance","Critique")))</f>
        <v/>
      </c>
    </row>
    <row r="72">
      <c r="A72" s="18" t="n"/>
      <c r="B72" s="18" t="n"/>
      <c r="C72" s="18" t="n"/>
      <c r="D72" s="18" t="n"/>
      <c r="E72" s="18" t="n"/>
      <c r="F72" s="18" t="n"/>
      <c r="G72" s="18" t="n"/>
      <c r="H72" s="18" t="n"/>
      <c r="I72" s="18" t="n"/>
      <c r="J72" s="18">
        <f>IF(F72="","",MAX(0,F72-I72))</f>
        <v/>
      </c>
      <c r="K72" s="21">
        <f>IF(G72="","",IF(G72=0,0,(G72-H72)/G72))</f>
        <v/>
      </c>
      <c r="L72" s="21">
        <f>IF(E72="","",IF(E72=0,0,F72/E72))</f>
        <v/>
      </c>
      <c r="M72" s="21">
        <f>IF(F72="","",IF(F72=0,0,J72/F72))</f>
        <v/>
      </c>
      <c r="N72" s="21">
        <f>IF(K72="","",K72*L72*M72)</f>
        <v/>
      </c>
      <c r="O72" s="18">
        <f>IF(N72="","",IF(N72&gt;=Parametres!$B$6,"OK",IF(N72&gt;=Parametres!$B$7,"Vigilance","Critique")))</f>
        <v/>
      </c>
    </row>
    <row r="73">
      <c r="A73" s="17" t="n"/>
      <c r="B73" s="17" t="n"/>
      <c r="C73" s="17" t="n"/>
      <c r="D73" s="17" t="n"/>
      <c r="E73" s="17" t="n"/>
      <c r="F73" s="17" t="n"/>
      <c r="G73" s="17" t="n"/>
      <c r="H73" s="17" t="n"/>
      <c r="I73" s="17" t="n"/>
      <c r="J73" s="17">
        <f>IF(F73="","",MAX(0,F73-I73))</f>
        <v/>
      </c>
      <c r="K73" s="23">
        <f>IF(G73="","",IF(G73=0,0,(G73-H73)/G73))</f>
        <v/>
      </c>
      <c r="L73" s="23">
        <f>IF(E73="","",IF(E73=0,0,F73/E73))</f>
        <v/>
      </c>
      <c r="M73" s="23">
        <f>IF(F73="","",IF(F73=0,0,J73/F73))</f>
        <v/>
      </c>
      <c r="N73" s="23">
        <f>IF(K73="","",K73*L73*M73)</f>
        <v/>
      </c>
      <c r="O73" s="17">
        <f>IF(N73="","",IF(N73&gt;=Parametres!$B$6,"OK",IF(N73&gt;=Parametres!$B$7,"Vigilance","Critique")))</f>
        <v/>
      </c>
    </row>
    <row r="74">
      <c r="A74" s="18" t="n"/>
      <c r="B74" s="18" t="n"/>
      <c r="C74" s="18" t="n"/>
      <c r="D74" s="18" t="n"/>
      <c r="E74" s="18" t="n"/>
      <c r="F74" s="18" t="n"/>
      <c r="G74" s="18" t="n"/>
      <c r="H74" s="18" t="n"/>
      <c r="I74" s="18" t="n"/>
      <c r="J74" s="18">
        <f>IF(F74="","",MAX(0,F74-I74))</f>
        <v/>
      </c>
      <c r="K74" s="21">
        <f>IF(G74="","",IF(G74=0,0,(G74-H74)/G74))</f>
        <v/>
      </c>
      <c r="L74" s="21">
        <f>IF(E74="","",IF(E74=0,0,F74/E74))</f>
        <v/>
      </c>
      <c r="M74" s="21">
        <f>IF(F74="","",IF(F74=0,0,J74/F74))</f>
        <v/>
      </c>
      <c r="N74" s="21">
        <f>IF(K74="","",K74*L74*M74)</f>
        <v/>
      </c>
      <c r="O74" s="18">
        <f>IF(N74="","",IF(N74&gt;=Parametres!$B$6,"OK",IF(N74&gt;=Parametres!$B$7,"Vigilance","Critique")))</f>
        <v/>
      </c>
    </row>
    <row r="75">
      <c r="A75" s="17" t="n"/>
      <c r="B75" s="17" t="n"/>
      <c r="C75" s="17" t="n"/>
      <c r="D75" s="17" t="n"/>
      <c r="E75" s="17" t="n"/>
      <c r="F75" s="17" t="n"/>
      <c r="G75" s="17" t="n"/>
      <c r="H75" s="17" t="n"/>
      <c r="I75" s="17" t="n"/>
      <c r="J75" s="17">
        <f>IF(F75="","",MAX(0,F75-I75))</f>
        <v/>
      </c>
      <c r="K75" s="23">
        <f>IF(G75="","",IF(G75=0,0,(G75-H75)/G75))</f>
        <v/>
      </c>
      <c r="L75" s="23">
        <f>IF(E75="","",IF(E75=0,0,F75/E75))</f>
        <v/>
      </c>
      <c r="M75" s="23">
        <f>IF(F75="","",IF(F75=0,0,J75/F75))</f>
        <v/>
      </c>
      <c r="N75" s="23">
        <f>IF(K75="","",K75*L75*M75)</f>
        <v/>
      </c>
      <c r="O75" s="17">
        <f>IF(N75="","",IF(N75&gt;=Parametres!$B$6,"OK",IF(N75&gt;=Parametres!$B$7,"Vigilance","Critique")))</f>
        <v/>
      </c>
    </row>
    <row r="76">
      <c r="A76" s="18" t="n"/>
      <c r="B76" s="18" t="n"/>
      <c r="C76" s="18" t="n"/>
      <c r="D76" s="18" t="n"/>
      <c r="E76" s="18" t="n"/>
      <c r="F76" s="18" t="n"/>
      <c r="G76" s="18" t="n"/>
      <c r="H76" s="18" t="n"/>
      <c r="I76" s="18" t="n"/>
      <c r="J76" s="18">
        <f>IF(F76="","",MAX(0,F76-I76))</f>
        <v/>
      </c>
      <c r="K76" s="21">
        <f>IF(G76="","",IF(G76=0,0,(G76-H76)/G76))</f>
        <v/>
      </c>
      <c r="L76" s="21">
        <f>IF(E76="","",IF(E76=0,0,F76/E76))</f>
        <v/>
      </c>
      <c r="M76" s="21">
        <f>IF(F76="","",IF(F76=0,0,J76/F76))</f>
        <v/>
      </c>
      <c r="N76" s="21">
        <f>IF(K76="","",K76*L76*M76)</f>
        <v/>
      </c>
      <c r="O76" s="18">
        <f>IF(N76="","",IF(N76&gt;=Parametres!$B$6,"OK",IF(N76&gt;=Parametres!$B$7,"Vigilance","Critique")))</f>
        <v/>
      </c>
    </row>
    <row r="77">
      <c r="A77" s="17" t="n"/>
      <c r="B77" s="17" t="n"/>
      <c r="C77" s="17" t="n"/>
      <c r="D77" s="17" t="n"/>
      <c r="E77" s="17" t="n"/>
      <c r="F77" s="17" t="n"/>
      <c r="G77" s="17" t="n"/>
      <c r="H77" s="17" t="n"/>
      <c r="I77" s="17" t="n"/>
      <c r="J77" s="17">
        <f>IF(F77="","",MAX(0,F77-I77))</f>
        <v/>
      </c>
      <c r="K77" s="23">
        <f>IF(G77="","",IF(G77=0,0,(G77-H77)/G77))</f>
        <v/>
      </c>
      <c r="L77" s="23">
        <f>IF(E77="","",IF(E77=0,0,F77/E77))</f>
        <v/>
      </c>
      <c r="M77" s="23">
        <f>IF(F77="","",IF(F77=0,0,J77/F77))</f>
        <v/>
      </c>
      <c r="N77" s="23">
        <f>IF(K77="","",K77*L77*M77)</f>
        <v/>
      </c>
      <c r="O77" s="17">
        <f>IF(N77="","",IF(N77&gt;=Parametres!$B$6,"OK",IF(N77&gt;=Parametres!$B$7,"Vigilance","Critique")))</f>
        <v/>
      </c>
    </row>
    <row r="78">
      <c r="A78" s="18" t="n"/>
      <c r="B78" s="18" t="n"/>
      <c r="C78" s="18" t="n"/>
      <c r="D78" s="18" t="n"/>
      <c r="E78" s="18" t="n"/>
      <c r="F78" s="18" t="n"/>
      <c r="G78" s="18" t="n"/>
      <c r="H78" s="18" t="n"/>
      <c r="I78" s="18" t="n"/>
      <c r="J78" s="18">
        <f>IF(F78="","",MAX(0,F78-I78))</f>
        <v/>
      </c>
      <c r="K78" s="21">
        <f>IF(G78="","",IF(G78=0,0,(G78-H78)/G78))</f>
        <v/>
      </c>
      <c r="L78" s="21">
        <f>IF(E78="","",IF(E78=0,0,F78/E78))</f>
        <v/>
      </c>
      <c r="M78" s="21">
        <f>IF(F78="","",IF(F78=0,0,J78/F78))</f>
        <v/>
      </c>
      <c r="N78" s="21">
        <f>IF(K78="","",K78*L78*M78)</f>
        <v/>
      </c>
      <c r="O78" s="18">
        <f>IF(N78="","",IF(N78&gt;=Parametres!$B$6,"OK",IF(N78&gt;=Parametres!$B$7,"Vigilance","Critique")))</f>
        <v/>
      </c>
    </row>
    <row r="79">
      <c r="A79" s="17" t="n"/>
      <c r="B79" s="17" t="n"/>
      <c r="C79" s="17" t="n"/>
      <c r="D79" s="17" t="n"/>
      <c r="E79" s="17" t="n"/>
      <c r="F79" s="17" t="n"/>
      <c r="G79" s="17" t="n"/>
      <c r="H79" s="17" t="n"/>
      <c r="I79" s="17" t="n"/>
      <c r="J79" s="17">
        <f>IF(F79="","",MAX(0,F79-I79))</f>
        <v/>
      </c>
      <c r="K79" s="23">
        <f>IF(G79="","",IF(G79=0,0,(G79-H79)/G79))</f>
        <v/>
      </c>
      <c r="L79" s="23">
        <f>IF(E79="","",IF(E79=0,0,F79/E79))</f>
        <v/>
      </c>
      <c r="M79" s="23">
        <f>IF(F79="","",IF(F79=0,0,J79/F79))</f>
        <v/>
      </c>
      <c r="N79" s="23">
        <f>IF(K79="","",K79*L79*M79)</f>
        <v/>
      </c>
      <c r="O79" s="17">
        <f>IF(N79="","",IF(N79&gt;=Parametres!$B$6,"OK",IF(N79&gt;=Parametres!$B$7,"Vigilance","Critique")))</f>
        <v/>
      </c>
    </row>
    <row r="80">
      <c r="A80" s="18" t="n"/>
      <c r="B80" s="18" t="n"/>
      <c r="C80" s="18" t="n"/>
      <c r="D80" s="18" t="n"/>
      <c r="E80" s="18" t="n"/>
      <c r="F80" s="18" t="n"/>
      <c r="G80" s="18" t="n"/>
      <c r="H80" s="18" t="n"/>
      <c r="I80" s="18" t="n"/>
      <c r="J80" s="18">
        <f>IF(F80="","",MAX(0,F80-I80))</f>
        <v/>
      </c>
      <c r="K80" s="21">
        <f>IF(G80="","",IF(G80=0,0,(G80-H80)/G80))</f>
        <v/>
      </c>
      <c r="L80" s="21">
        <f>IF(E80="","",IF(E80=0,0,F80/E80))</f>
        <v/>
      </c>
      <c r="M80" s="21">
        <f>IF(F80="","",IF(F80=0,0,J80/F80))</f>
        <v/>
      </c>
      <c r="N80" s="21">
        <f>IF(K80="","",K80*L80*M80)</f>
        <v/>
      </c>
      <c r="O80" s="18">
        <f>IF(N80="","",IF(N80&gt;=Parametres!$B$6,"OK",IF(N80&gt;=Parametres!$B$7,"Vigilance","Critique")))</f>
        <v/>
      </c>
    </row>
    <row r="81">
      <c r="A81" s="17" t="n"/>
      <c r="B81" s="17" t="n"/>
      <c r="C81" s="17" t="n"/>
      <c r="D81" s="17" t="n"/>
      <c r="E81" s="17" t="n"/>
      <c r="F81" s="17" t="n"/>
      <c r="G81" s="17" t="n"/>
      <c r="H81" s="17" t="n"/>
      <c r="I81" s="17" t="n"/>
      <c r="J81" s="17">
        <f>IF(F81="","",MAX(0,F81-I81))</f>
        <v/>
      </c>
      <c r="K81" s="23">
        <f>IF(G81="","",IF(G81=0,0,(G81-H81)/G81))</f>
        <v/>
      </c>
      <c r="L81" s="23">
        <f>IF(E81="","",IF(E81=0,0,F81/E81))</f>
        <v/>
      </c>
      <c r="M81" s="23">
        <f>IF(F81="","",IF(F81=0,0,J81/F81))</f>
        <v/>
      </c>
      <c r="N81" s="23">
        <f>IF(K81="","",K81*L81*M81)</f>
        <v/>
      </c>
      <c r="O81" s="17">
        <f>IF(N81="","",IF(N81&gt;=Parametres!$B$6,"OK",IF(N81&gt;=Parametres!$B$7,"Vigilance","Critique")))</f>
        <v/>
      </c>
    </row>
    <row r="82">
      <c r="A82" s="18" t="n"/>
      <c r="B82" s="18" t="n"/>
      <c r="C82" s="18" t="n"/>
      <c r="D82" s="18" t="n"/>
      <c r="E82" s="18" t="n"/>
      <c r="F82" s="18" t="n"/>
      <c r="G82" s="18" t="n"/>
      <c r="H82" s="18" t="n"/>
      <c r="I82" s="18" t="n"/>
      <c r="J82" s="18">
        <f>IF(F82="","",MAX(0,F82-I82))</f>
        <v/>
      </c>
      <c r="K82" s="21">
        <f>IF(G82="","",IF(G82=0,0,(G82-H82)/G82))</f>
        <v/>
      </c>
      <c r="L82" s="21">
        <f>IF(E82="","",IF(E82=0,0,F82/E82))</f>
        <v/>
      </c>
      <c r="M82" s="21">
        <f>IF(F82="","",IF(F82=0,0,J82/F82))</f>
        <v/>
      </c>
      <c r="N82" s="21">
        <f>IF(K82="","",K82*L82*M82)</f>
        <v/>
      </c>
      <c r="O82" s="18">
        <f>IF(N82="","",IF(N82&gt;=Parametres!$B$6,"OK",IF(N82&gt;=Parametres!$B$7,"Vigilance","Critique")))</f>
        <v/>
      </c>
    </row>
    <row r="83">
      <c r="A83" s="17" t="n"/>
      <c r="B83" s="17" t="n"/>
      <c r="C83" s="17" t="n"/>
      <c r="D83" s="17" t="n"/>
      <c r="E83" s="17" t="n"/>
      <c r="F83" s="17" t="n"/>
      <c r="G83" s="17" t="n"/>
      <c r="H83" s="17" t="n"/>
      <c r="I83" s="17" t="n"/>
      <c r="J83" s="17">
        <f>IF(F83="","",MAX(0,F83-I83))</f>
        <v/>
      </c>
      <c r="K83" s="23">
        <f>IF(G83="","",IF(G83=0,0,(G83-H83)/G83))</f>
        <v/>
      </c>
      <c r="L83" s="23">
        <f>IF(E83="","",IF(E83=0,0,F83/E83))</f>
        <v/>
      </c>
      <c r="M83" s="23">
        <f>IF(F83="","",IF(F83=0,0,J83/F83))</f>
        <v/>
      </c>
      <c r="N83" s="23">
        <f>IF(K83="","",K83*L83*M83)</f>
        <v/>
      </c>
      <c r="O83" s="17">
        <f>IF(N83="","",IF(N83&gt;=Parametres!$B$6,"OK",IF(N83&gt;=Parametres!$B$7,"Vigilance","Critique")))</f>
        <v/>
      </c>
    </row>
    <row r="84">
      <c r="A84" s="18" t="n"/>
      <c r="B84" s="18" t="n"/>
      <c r="C84" s="18" t="n"/>
      <c r="D84" s="18" t="n"/>
      <c r="E84" s="18" t="n"/>
      <c r="F84" s="18" t="n"/>
      <c r="G84" s="18" t="n"/>
      <c r="H84" s="18" t="n"/>
      <c r="I84" s="18" t="n"/>
      <c r="J84" s="18">
        <f>IF(F84="","",MAX(0,F84-I84))</f>
        <v/>
      </c>
      <c r="K84" s="21">
        <f>IF(G84="","",IF(G84=0,0,(G84-H84)/G84))</f>
        <v/>
      </c>
      <c r="L84" s="21">
        <f>IF(E84="","",IF(E84=0,0,F84/E84))</f>
        <v/>
      </c>
      <c r="M84" s="21">
        <f>IF(F84="","",IF(F84=0,0,J84/F84))</f>
        <v/>
      </c>
      <c r="N84" s="21">
        <f>IF(K84="","",K84*L84*M84)</f>
        <v/>
      </c>
      <c r="O84" s="18">
        <f>IF(N84="","",IF(N84&gt;=Parametres!$B$6,"OK",IF(N84&gt;=Parametres!$B$7,"Vigilance","Critique")))</f>
        <v/>
      </c>
    </row>
    <row r="85">
      <c r="A85" s="17" t="n"/>
      <c r="B85" s="17" t="n"/>
      <c r="C85" s="17" t="n"/>
      <c r="D85" s="17" t="n"/>
      <c r="E85" s="17" t="n"/>
      <c r="F85" s="17" t="n"/>
      <c r="G85" s="17" t="n"/>
      <c r="H85" s="17" t="n"/>
      <c r="I85" s="17" t="n"/>
      <c r="J85" s="17">
        <f>IF(F85="","",MAX(0,F85-I85))</f>
        <v/>
      </c>
      <c r="K85" s="23">
        <f>IF(G85="","",IF(G85=0,0,(G85-H85)/G85))</f>
        <v/>
      </c>
      <c r="L85" s="23">
        <f>IF(E85="","",IF(E85=0,0,F85/E85))</f>
        <v/>
      </c>
      <c r="M85" s="23">
        <f>IF(F85="","",IF(F85=0,0,J85/F85))</f>
        <v/>
      </c>
      <c r="N85" s="23">
        <f>IF(K85="","",K85*L85*M85)</f>
        <v/>
      </c>
      <c r="O85" s="17">
        <f>IF(N85="","",IF(N85&gt;=Parametres!$B$6,"OK",IF(N85&gt;=Parametres!$B$7,"Vigilance","Critique")))</f>
        <v/>
      </c>
    </row>
    <row r="86">
      <c r="A86" s="18" t="n"/>
      <c r="B86" s="18" t="n"/>
      <c r="C86" s="18" t="n"/>
      <c r="D86" s="18" t="n"/>
      <c r="E86" s="18" t="n"/>
      <c r="F86" s="18" t="n"/>
      <c r="G86" s="18" t="n"/>
      <c r="H86" s="18" t="n"/>
      <c r="I86" s="18" t="n"/>
      <c r="J86" s="18">
        <f>IF(F86="","",MAX(0,F86-I86))</f>
        <v/>
      </c>
      <c r="K86" s="21">
        <f>IF(G86="","",IF(G86=0,0,(G86-H86)/G86))</f>
        <v/>
      </c>
      <c r="L86" s="21">
        <f>IF(E86="","",IF(E86=0,0,F86/E86))</f>
        <v/>
      </c>
      <c r="M86" s="21">
        <f>IF(F86="","",IF(F86=0,0,J86/F86))</f>
        <v/>
      </c>
      <c r="N86" s="21">
        <f>IF(K86="","",K86*L86*M86)</f>
        <v/>
      </c>
      <c r="O86" s="18">
        <f>IF(N86="","",IF(N86&gt;=Parametres!$B$6,"OK",IF(N86&gt;=Parametres!$B$7,"Vigilance","Critique")))</f>
        <v/>
      </c>
    </row>
    <row r="87">
      <c r="A87" s="17" t="n"/>
      <c r="B87" s="17" t="n"/>
      <c r="C87" s="17" t="n"/>
      <c r="D87" s="17" t="n"/>
      <c r="E87" s="17" t="n"/>
      <c r="F87" s="17" t="n"/>
      <c r="G87" s="17" t="n"/>
      <c r="H87" s="17" t="n"/>
      <c r="I87" s="17" t="n"/>
      <c r="J87" s="17">
        <f>IF(F87="","",MAX(0,F87-I87))</f>
        <v/>
      </c>
      <c r="K87" s="23">
        <f>IF(G87="","",IF(G87=0,0,(G87-H87)/G87))</f>
        <v/>
      </c>
      <c r="L87" s="23">
        <f>IF(E87="","",IF(E87=0,0,F87/E87))</f>
        <v/>
      </c>
      <c r="M87" s="23">
        <f>IF(F87="","",IF(F87=0,0,J87/F87))</f>
        <v/>
      </c>
      <c r="N87" s="23">
        <f>IF(K87="","",K87*L87*M87)</f>
        <v/>
      </c>
      <c r="O87" s="17">
        <f>IF(N87="","",IF(N87&gt;=Parametres!$B$6,"OK",IF(N87&gt;=Parametres!$B$7,"Vigilance","Critique")))</f>
        <v/>
      </c>
    </row>
    <row r="88">
      <c r="A88" s="18" t="n"/>
      <c r="B88" s="18" t="n"/>
      <c r="C88" s="18" t="n"/>
      <c r="D88" s="18" t="n"/>
      <c r="E88" s="18" t="n"/>
      <c r="F88" s="18" t="n"/>
      <c r="G88" s="18" t="n"/>
      <c r="H88" s="18" t="n"/>
      <c r="I88" s="18" t="n"/>
      <c r="J88" s="18">
        <f>IF(F88="","",MAX(0,F88-I88))</f>
        <v/>
      </c>
      <c r="K88" s="21">
        <f>IF(G88="","",IF(G88=0,0,(G88-H88)/G88))</f>
        <v/>
      </c>
      <c r="L88" s="21">
        <f>IF(E88="","",IF(E88=0,0,F88/E88))</f>
        <v/>
      </c>
      <c r="M88" s="21">
        <f>IF(F88="","",IF(F88=0,0,J88/F88))</f>
        <v/>
      </c>
      <c r="N88" s="21">
        <f>IF(K88="","",K88*L88*M88)</f>
        <v/>
      </c>
      <c r="O88" s="18">
        <f>IF(N88="","",IF(N88&gt;=Parametres!$B$6,"OK",IF(N88&gt;=Parametres!$B$7,"Vigilance","Critique")))</f>
        <v/>
      </c>
    </row>
    <row r="89">
      <c r="A89" s="17" t="n"/>
      <c r="B89" s="17" t="n"/>
      <c r="C89" s="17" t="n"/>
      <c r="D89" s="17" t="n"/>
      <c r="E89" s="17" t="n"/>
      <c r="F89" s="17" t="n"/>
      <c r="G89" s="17" t="n"/>
      <c r="H89" s="17" t="n"/>
      <c r="I89" s="17" t="n"/>
      <c r="J89" s="17">
        <f>IF(F89="","",MAX(0,F89-I89))</f>
        <v/>
      </c>
      <c r="K89" s="23">
        <f>IF(G89="","",IF(G89=0,0,(G89-H89)/G89))</f>
        <v/>
      </c>
      <c r="L89" s="23">
        <f>IF(E89="","",IF(E89=0,0,F89/E89))</f>
        <v/>
      </c>
      <c r="M89" s="23">
        <f>IF(F89="","",IF(F89=0,0,J89/F89))</f>
        <v/>
      </c>
      <c r="N89" s="23">
        <f>IF(K89="","",K89*L89*M89)</f>
        <v/>
      </c>
      <c r="O89" s="17">
        <f>IF(N89="","",IF(N89&gt;=Parametres!$B$6,"OK",IF(N89&gt;=Parametres!$B$7,"Vigilance","Critique")))</f>
        <v/>
      </c>
    </row>
    <row r="90">
      <c r="A90" s="18" t="n"/>
      <c r="B90" s="18" t="n"/>
      <c r="C90" s="18" t="n"/>
      <c r="D90" s="18" t="n"/>
      <c r="E90" s="18" t="n"/>
      <c r="F90" s="18" t="n"/>
      <c r="G90" s="18" t="n"/>
      <c r="H90" s="18" t="n"/>
      <c r="I90" s="18" t="n"/>
      <c r="J90" s="18">
        <f>IF(F90="","",MAX(0,F90-I90))</f>
        <v/>
      </c>
      <c r="K90" s="21">
        <f>IF(G90="","",IF(G90=0,0,(G90-H90)/G90))</f>
        <v/>
      </c>
      <c r="L90" s="21">
        <f>IF(E90="","",IF(E90=0,0,F90/E90))</f>
        <v/>
      </c>
      <c r="M90" s="21">
        <f>IF(F90="","",IF(F90=0,0,J90/F90))</f>
        <v/>
      </c>
      <c r="N90" s="21">
        <f>IF(K90="","",K90*L90*M90)</f>
        <v/>
      </c>
      <c r="O90" s="18">
        <f>IF(N90="","",IF(N90&gt;=Parametres!$B$6,"OK",IF(N90&gt;=Parametres!$B$7,"Vigilance","Critique")))</f>
        <v/>
      </c>
    </row>
    <row r="91">
      <c r="A91" s="17" t="n"/>
      <c r="B91" s="17" t="n"/>
      <c r="C91" s="17" t="n"/>
      <c r="D91" s="17" t="n"/>
      <c r="E91" s="17" t="n"/>
      <c r="F91" s="17" t="n"/>
      <c r="G91" s="17" t="n"/>
      <c r="H91" s="17" t="n"/>
      <c r="I91" s="17" t="n"/>
      <c r="J91" s="17">
        <f>IF(F91="","",MAX(0,F91-I91))</f>
        <v/>
      </c>
      <c r="K91" s="23">
        <f>IF(G91="","",IF(G91=0,0,(G91-H91)/G91))</f>
        <v/>
      </c>
      <c r="L91" s="23">
        <f>IF(E91="","",IF(E91=0,0,F91/E91))</f>
        <v/>
      </c>
      <c r="M91" s="23">
        <f>IF(F91="","",IF(F91=0,0,J91/F91))</f>
        <v/>
      </c>
      <c r="N91" s="23">
        <f>IF(K91="","",K91*L91*M91)</f>
        <v/>
      </c>
      <c r="O91" s="17">
        <f>IF(N91="","",IF(N91&gt;=Parametres!$B$6,"OK",IF(N91&gt;=Parametres!$B$7,"Vigilance","Critique")))</f>
        <v/>
      </c>
    </row>
    <row r="92">
      <c r="A92" s="18" t="n"/>
      <c r="B92" s="18" t="n"/>
      <c r="C92" s="18" t="n"/>
      <c r="D92" s="18" t="n"/>
      <c r="E92" s="18" t="n"/>
      <c r="F92" s="18" t="n"/>
      <c r="G92" s="18" t="n"/>
      <c r="H92" s="18" t="n"/>
      <c r="I92" s="18" t="n"/>
      <c r="J92" s="18">
        <f>IF(F92="","",MAX(0,F92-I92))</f>
        <v/>
      </c>
      <c r="K92" s="21">
        <f>IF(G92="","",IF(G92=0,0,(G92-H92)/G92))</f>
        <v/>
      </c>
      <c r="L92" s="21">
        <f>IF(E92="","",IF(E92=0,0,F92/E92))</f>
        <v/>
      </c>
      <c r="M92" s="21">
        <f>IF(F92="","",IF(F92=0,0,J92/F92))</f>
        <v/>
      </c>
      <c r="N92" s="21">
        <f>IF(K92="","",K92*L92*M92)</f>
        <v/>
      </c>
      <c r="O92" s="18">
        <f>IF(N92="","",IF(N92&gt;=Parametres!$B$6,"OK",IF(N92&gt;=Parametres!$B$7,"Vigilance","Critique")))</f>
        <v/>
      </c>
    </row>
    <row r="93">
      <c r="A93" s="17" t="n"/>
      <c r="B93" s="17" t="n"/>
      <c r="C93" s="17" t="n"/>
      <c r="D93" s="17" t="n"/>
      <c r="E93" s="17" t="n"/>
      <c r="F93" s="17" t="n"/>
      <c r="G93" s="17" t="n"/>
      <c r="H93" s="17" t="n"/>
      <c r="I93" s="17" t="n"/>
      <c r="J93" s="17">
        <f>IF(F93="","",MAX(0,F93-I93))</f>
        <v/>
      </c>
      <c r="K93" s="23">
        <f>IF(G93="","",IF(G93=0,0,(G93-H93)/G93))</f>
        <v/>
      </c>
      <c r="L93" s="23">
        <f>IF(E93="","",IF(E93=0,0,F93/E93))</f>
        <v/>
      </c>
      <c r="M93" s="23">
        <f>IF(F93="","",IF(F93=0,0,J93/F93))</f>
        <v/>
      </c>
      <c r="N93" s="23">
        <f>IF(K93="","",K93*L93*M93)</f>
        <v/>
      </c>
      <c r="O93" s="17">
        <f>IF(N93="","",IF(N93&gt;=Parametres!$B$6,"OK",IF(N93&gt;=Parametres!$B$7,"Vigilance","Critique")))</f>
        <v/>
      </c>
    </row>
    <row r="94">
      <c r="A94" s="18" t="n"/>
      <c r="B94" s="18" t="n"/>
      <c r="C94" s="18" t="n"/>
      <c r="D94" s="18" t="n"/>
      <c r="E94" s="18" t="n"/>
      <c r="F94" s="18" t="n"/>
      <c r="G94" s="18" t="n"/>
      <c r="H94" s="18" t="n"/>
      <c r="I94" s="18" t="n"/>
      <c r="J94" s="18">
        <f>IF(F94="","",MAX(0,F94-I94))</f>
        <v/>
      </c>
      <c r="K94" s="21">
        <f>IF(G94="","",IF(G94=0,0,(G94-H94)/G94))</f>
        <v/>
      </c>
      <c r="L94" s="21">
        <f>IF(E94="","",IF(E94=0,0,F94/E94))</f>
        <v/>
      </c>
      <c r="M94" s="21">
        <f>IF(F94="","",IF(F94=0,0,J94/F94))</f>
        <v/>
      </c>
      <c r="N94" s="21">
        <f>IF(K94="","",K94*L94*M94)</f>
        <v/>
      </c>
      <c r="O94" s="18">
        <f>IF(N94="","",IF(N94&gt;=Parametres!$B$6,"OK",IF(N94&gt;=Parametres!$B$7,"Vigilance","Critique")))</f>
        <v/>
      </c>
    </row>
    <row r="95">
      <c r="A95" s="17" t="n"/>
      <c r="B95" s="17" t="n"/>
      <c r="C95" s="17" t="n"/>
      <c r="D95" s="17" t="n"/>
      <c r="E95" s="17" t="n"/>
      <c r="F95" s="17" t="n"/>
      <c r="G95" s="17" t="n"/>
      <c r="H95" s="17" t="n"/>
      <c r="I95" s="17" t="n"/>
      <c r="J95" s="17">
        <f>IF(F95="","",MAX(0,F95-I95))</f>
        <v/>
      </c>
      <c r="K95" s="23">
        <f>IF(G95="","",IF(G95=0,0,(G95-H95)/G95))</f>
        <v/>
      </c>
      <c r="L95" s="23">
        <f>IF(E95="","",IF(E95=0,0,F95/E95))</f>
        <v/>
      </c>
      <c r="M95" s="23">
        <f>IF(F95="","",IF(F95=0,0,J95/F95))</f>
        <v/>
      </c>
      <c r="N95" s="23">
        <f>IF(K95="","",K95*L95*M95)</f>
        <v/>
      </c>
      <c r="O95" s="17">
        <f>IF(N95="","",IF(N95&gt;=Parametres!$B$6,"OK",IF(N95&gt;=Parametres!$B$7,"Vigilance","Critique")))</f>
        <v/>
      </c>
    </row>
    <row r="96">
      <c r="A96" s="18" t="n"/>
      <c r="B96" s="18" t="n"/>
      <c r="C96" s="18" t="n"/>
      <c r="D96" s="18" t="n"/>
      <c r="E96" s="18" t="n"/>
      <c r="F96" s="18" t="n"/>
      <c r="G96" s="18" t="n"/>
      <c r="H96" s="18" t="n"/>
      <c r="I96" s="18" t="n"/>
      <c r="J96" s="18">
        <f>IF(F96="","",MAX(0,F96-I96))</f>
        <v/>
      </c>
      <c r="K96" s="21">
        <f>IF(G96="","",IF(G96=0,0,(G96-H96)/G96))</f>
        <v/>
      </c>
      <c r="L96" s="21">
        <f>IF(E96="","",IF(E96=0,0,F96/E96))</f>
        <v/>
      </c>
      <c r="M96" s="21">
        <f>IF(F96="","",IF(F96=0,0,J96/F96))</f>
        <v/>
      </c>
      <c r="N96" s="21">
        <f>IF(K96="","",K96*L96*M96)</f>
        <v/>
      </c>
      <c r="O96" s="18">
        <f>IF(N96="","",IF(N96&gt;=Parametres!$B$6,"OK",IF(N96&gt;=Parametres!$B$7,"Vigilance","Critique")))</f>
        <v/>
      </c>
    </row>
    <row r="97">
      <c r="A97" s="17" t="n"/>
      <c r="B97" s="17" t="n"/>
      <c r="C97" s="17" t="n"/>
      <c r="D97" s="17" t="n"/>
      <c r="E97" s="17" t="n"/>
      <c r="F97" s="17" t="n"/>
      <c r="G97" s="17" t="n"/>
      <c r="H97" s="17" t="n"/>
      <c r="I97" s="17" t="n"/>
      <c r="J97" s="17">
        <f>IF(F97="","",MAX(0,F97-I97))</f>
        <v/>
      </c>
      <c r="K97" s="23">
        <f>IF(G97="","",IF(G97=0,0,(G97-H97)/G97))</f>
        <v/>
      </c>
      <c r="L97" s="23">
        <f>IF(E97="","",IF(E97=0,0,F97/E97))</f>
        <v/>
      </c>
      <c r="M97" s="23">
        <f>IF(F97="","",IF(F97=0,0,J97/F97))</f>
        <v/>
      </c>
      <c r="N97" s="23">
        <f>IF(K97="","",K97*L97*M97)</f>
        <v/>
      </c>
      <c r="O97" s="17">
        <f>IF(N97="","",IF(N97&gt;=Parametres!$B$6,"OK",IF(N97&gt;=Parametres!$B$7,"Vigilance","Critique")))</f>
        <v/>
      </c>
    </row>
    <row r="98">
      <c r="A98" s="18" t="n"/>
      <c r="B98" s="18" t="n"/>
      <c r="C98" s="18" t="n"/>
      <c r="D98" s="18" t="n"/>
      <c r="E98" s="18" t="n"/>
      <c r="F98" s="18" t="n"/>
      <c r="G98" s="18" t="n"/>
      <c r="H98" s="18" t="n"/>
      <c r="I98" s="18" t="n"/>
      <c r="J98" s="18">
        <f>IF(F98="","",MAX(0,F98-I98))</f>
        <v/>
      </c>
      <c r="K98" s="21">
        <f>IF(G98="","",IF(G98=0,0,(G98-H98)/G98))</f>
        <v/>
      </c>
      <c r="L98" s="21">
        <f>IF(E98="","",IF(E98=0,0,F98/E98))</f>
        <v/>
      </c>
      <c r="M98" s="21">
        <f>IF(F98="","",IF(F98=0,0,J98/F98))</f>
        <v/>
      </c>
      <c r="N98" s="21">
        <f>IF(K98="","",K98*L98*M98)</f>
        <v/>
      </c>
      <c r="O98" s="18">
        <f>IF(N98="","",IF(N98&gt;=Parametres!$B$6,"OK",IF(N98&gt;=Parametres!$B$7,"Vigilance","Critique")))</f>
        <v/>
      </c>
    </row>
    <row r="99">
      <c r="A99" s="17" t="n"/>
      <c r="B99" s="17" t="n"/>
      <c r="C99" s="17" t="n"/>
      <c r="D99" s="17" t="n"/>
      <c r="E99" s="17" t="n"/>
      <c r="F99" s="17" t="n"/>
      <c r="G99" s="17" t="n"/>
      <c r="H99" s="17" t="n"/>
      <c r="I99" s="17" t="n"/>
      <c r="J99" s="17">
        <f>IF(F99="","",MAX(0,F99-I99))</f>
        <v/>
      </c>
      <c r="K99" s="23">
        <f>IF(G99="","",IF(G99=0,0,(G99-H99)/G99))</f>
        <v/>
      </c>
      <c r="L99" s="23">
        <f>IF(E99="","",IF(E99=0,0,F99/E99))</f>
        <v/>
      </c>
      <c r="M99" s="23">
        <f>IF(F99="","",IF(F99=0,0,J99/F99))</f>
        <v/>
      </c>
      <c r="N99" s="23">
        <f>IF(K99="","",K99*L99*M99)</f>
        <v/>
      </c>
      <c r="O99" s="17">
        <f>IF(N99="","",IF(N99&gt;=Parametres!$B$6,"OK",IF(N99&gt;=Parametres!$B$7,"Vigilance","Critique")))</f>
        <v/>
      </c>
    </row>
    <row r="100">
      <c r="A100" s="18" t="n"/>
      <c r="B100" s="18" t="n"/>
      <c r="C100" s="18" t="n"/>
      <c r="D100" s="18" t="n"/>
      <c r="E100" s="18" t="n"/>
      <c r="F100" s="18" t="n"/>
      <c r="G100" s="18" t="n"/>
      <c r="H100" s="18" t="n"/>
      <c r="I100" s="18" t="n"/>
      <c r="J100" s="18">
        <f>IF(F100="","",MAX(0,F100-I100))</f>
        <v/>
      </c>
      <c r="K100" s="21">
        <f>IF(G100="","",IF(G100=0,0,(G100-H100)/G100))</f>
        <v/>
      </c>
      <c r="L100" s="21">
        <f>IF(E100="","",IF(E100=0,0,F100/E100))</f>
        <v/>
      </c>
      <c r="M100" s="21">
        <f>IF(F100="","",IF(F100=0,0,J100/F100))</f>
        <v/>
      </c>
      <c r="N100" s="21">
        <f>IF(K100="","",K100*L100*M100)</f>
        <v/>
      </c>
      <c r="O100" s="18">
        <f>IF(N100="","",IF(N100&gt;=Parametres!$B$6,"OK",IF(N100&gt;=Parametres!$B$7,"Vigilance","Critique")))</f>
        <v/>
      </c>
    </row>
    <row r="101">
      <c r="A101" s="17" t="n"/>
      <c r="B101" s="17" t="n"/>
      <c r="C101" s="17" t="n"/>
      <c r="D101" s="17" t="n"/>
      <c r="E101" s="17" t="n"/>
      <c r="F101" s="17" t="n"/>
      <c r="G101" s="17" t="n"/>
      <c r="H101" s="17" t="n"/>
      <c r="I101" s="17" t="n"/>
      <c r="J101" s="17">
        <f>IF(F101="","",MAX(0,F101-I101))</f>
        <v/>
      </c>
      <c r="K101" s="23">
        <f>IF(G101="","",IF(G101=0,0,(G101-H101)/G101))</f>
        <v/>
      </c>
      <c r="L101" s="23">
        <f>IF(E101="","",IF(E101=0,0,F101/E101))</f>
        <v/>
      </c>
      <c r="M101" s="23">
        <f>IF(F101="","",IF(F101=0,0,J101/F101))</f>
        <v/>
      </c>
      <c r="N101" s="23">
        <f>IF(K101="","",K101*L101*M101)</f>
        <v/>
      </c>
      <c r="O101" s="17">
        <f>IF(N101="","",IF(N101&gt;=Parametres!$B$6,"OK",IF(N101&gt;=Parametres!$B$7,"Vigilance","Critique")))</f>
        <v/>
      </c>
    </row>
    <row r="102">
      <c r="A102" s="18" t="n"/>
      <c r="B102" s="18" t="n"/>
      <c r="C102" s="18" t="n"/>
      <c r="D102" s="18" t="n"/>
      <c r="E102" s="18" t="n"/>
      <c r="F102" s="18" t="n"/>
      <c r="G102" s="18" t="n"/>
      <c r="H102" s="18" t="n"/>
      <c r="I102" s="18" t="n"/>
      <c r="J102" s="18">
        <f>IF(F102="","",MAX(0,F102-I102))</f>
        <v/>
      </c>
      <c r="K102" s="21">
        <f>IF(G102="","",IF(G102=0,0,(G102-H102)/G102))</f>
        <v/>
      </c>
      <c r="L102" s="21">
        <f>IF(E102="","",IF(E102=0,0,F102/E102))</f>
        <v/>
      </c>
      <c r="M102" s="21">
        <f>IF(F102="","",IF(F102=0,0,J102/F102))</f>
        <v/>
      </c>
      <c r="N102" s="21">
        <f>IF(K102="","",K102*L102*M102)</f>
        <v/>
      </c>
      <c r="O102" s="18">
        <f>IF(N102="","",IF(N102&gt;=Parametres!$B$6,"OK",IF(N102&gt;=Parametres!$B$7,"Vigilance","Critique")))</f>
        <v/>
      </c>
    </row>
    <row r="103">
      <c r="A103" s="17" t="n"/>
      <c r="B103" s="17" t="n"/>
      <c r="C103" s="17" t="n"/>
      <c r="D103" s="17" t="n"/>
      <c r="E103" s="17" t="n"/>
      <c r="F103" s="17" t="n"/>
      <c r="G103" s="17" t="n"/>
      <c r="H103" s="17" t="n"/>
      <c r="I103" s="17" t="n"/>
      <c r="J103" s="17">
        <f>IF(F103="","",MAX(0,F103-I103))</f>
        <v/>
      </c>
      <c r="K103" s="23">
        <f>IF(G103="","",IF(G103=0,0,(G103-H103)/G103))</f>
        <v/>
      </c>
      <c r="L103" s="23">
        <f>IF(E103="","",IF(E103=0,0,F103/E103))</f>
        <v/>
      </c>
      <c r="M103" s="23">
        <f>IF(F103="","",IF(F103=0,0,J103/F103))</f>
        <v/>
      </c>
      <c r="N103" s="23">
        <f>IF(K103="","",K103*L103*M103)</f>
        <v/>
      </c>
      <c r="O103" s="17">
        <f>IF(N103="","",IF(N103&gt;=Parametres!$B$6,"OK",IF(N103&gt;=Parametres!$B$7,"Vigilance","Critique")))</f>
        <v/>
      </c>
    </row>
    <row r="104">
      <c r="A104" s="18" t="n"/>
      <c r="B104" s="18" t="n"/>
      <c r="C104" s="18" t="n"/>
      <c r="D104" s="18" t="n"/>
      <c r="E104" s="18" t="n"/>
      <c r="F104" s="18" t="n"/>
      <c r="G104" s="18" t="n"/>
      <c r="H104" s="18" t="n"/>
      <c r="I104" s="18" t="n"/>
      <c r="J104" s="18">
        <f>IF(F104="","",MAX(0,F104-I104))</f>
        <v/>
      </c>
      <c r="K104" s="21">
        <f>IF(G104="","",IF(G104=0,0,(G104-H104)/G104))</f>
        <v/>
      </c>
      <c r="L104" s="21">
        <f>IF(E104="","",IF(E104=0,0,F104/E104))</f>
        <v/>
      </c>
      <c r="M104" s="21">
        <f>IF(F104="","",IF(F104=0,0,J104/F104))</f>
        <v/>
      </c>
      <c r="N104" s="21">
        <f>IF(K104="","",K104*L104*M104)</f>
        <v/>
      </c>
      <c r="O104" s="18">
        <f>IF(N104="","",IF(N104&gt;=Parametres!$B$6,"OK",IF(N104&gt;=Parametres!$B$7,"Vigilance","Critique")))</f>
        <v/>
      </c>
    </row>
    <row r="105">
      <c r="A105" s="17" t="n"/>
      <c r="B105" s="17" t="n"/>
      <c r="C105" s="17" t="n"/>
      <c r="D105" s="17" t="n"/>
      <c r="E105" s="17" t="n"/>
      <c r="F105" s="17" t="n"/>
      <c r="G105" s="17" t="n"/>
      <c r="H105" s="17" t="n"/>
      <c r="I105" s="17" t="n"/>
      <c r="J105" s="17">
        <f>IF(F105="","",MAX(0,F105-I105))</f>
        <v/>
      </c>
      <c r="K105" s="23">
        <f>IF(G105="","",IF(G105=0,0,(G105-H105)/G105))</f>
        <v/>
      </c>
      <c r="L105" s="23">
        <f>IF(E105="","",IF(E105=0,0,F105/E105))</f>
        <v/>
      </c>
      <c r="M105" s="23">
        <f>IF(F105="","",IF(F105=0,0,J105/F105))</f>
        <v/>
      </c>
      <c r="N105" s="23">
        <f>IF(K105="","",K105*L105*M105)</f>
        <v/>
      </c>
      <c r="O105" s="17">
        <f>IF(N105="","",IF(N105&gt;=Parametres!$B$6,"OK",IF(N105&gt;=Parametres!$B$7,"Vigilance","Critique")))</f>
        <v/>
      </c>
    </row>
  </sheetData>
  <mergeCells count="2">
    <mergeCell ref="A1:O2"/>
    <mergeCell ref="A3:O3"/>
  </mergeCells>
  <conditionalFormatting sqref="N6:N105">
    <cfRule type="colorScale" priority="1">
      <colorScale>
        <cfvo type="num" val="0.5"/>
        <cfvo type="num" val="0.75"/>
        <cfvo type="num" val="0.95"/>
        <color rgb="00D64545"/>
        <color rgb="00F4A300"/>
        <color rgb="002E8B57"/>
      </colorScale>
    </cfRule>
  </conditionalFormatting>
  <conditionalFormatting sqref="O6:O105">
    <cfRule type="expression" priority="2" dxfId="0">
      <formula>O6="Critique"</formula>
    </cfRule>
    <cfRule type="expression" priority="3" dxfId="1">
      <formula>O6="Vigilance"</formula>
    </cfRule>
    <cfRule type="expression" priority="4" dxfId="2">
      <formula>O6="OK"</formula>
    </cfRule>
  </conditionalFormatting>
  <dataValidations count="2">
    <dataValidation sqref="C6:C105" showDropDown="0" showInputMessage="0" showErrorMessage="0" allowBlank="1" type="list">
      <formula1>=Parametres!$E$6:$E$11</formula1>
    </dataValidation>
    <dataValidation sqref="D6:D105" showDropDown="0" showInputMessage="0" showErrorMessage="0" allowBlank="1" type="list">
      <formula1>=Parametres!$F$6:$F$8</formula1>
    </dataValidation>
  </dataValidations>
  <pageMargins left="0.75" right="0.75" top="1" bottom="1" header="0.5" footer="0.5"/>
  <pageSetup orientation="landscape" fitToHeight="0" fitToWidth="1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 fitToPage="1"/>
  </sheetPr>
  <dimension ref="A1:J11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</cols>
  <sheetData>
    <row r="1">
      <c r="A1" s="1" t="inlineStr">
        <is>
          <t>SUIVI PAR MACHINE</t>
        </is>
      </c>
    </row>
    <row r="2"/>
    <row r="3">
      <c r="A3" s="2" t="inlineStr">
        <is>
          <t>Vue synthétique automatique par équipement</t>
        </is>
      </c>
    </row>
    <row r="5">
      <c r="A5" s="19" t="inlineStr">
        <is>
          <t>Machine</t>
        </is>
      </c>
      <c r="B5" s="19" t="inlineStr">
        <is>
          <t>Production réelle</t>
        </is>
      </c>
      <c r="C5" s="19" t="inlineStr">
        <is>
          <t>Objectif</t>
        </is>
      </c>
      <c r="D5" s="19" t="inlineStr">
        <is>
          <t>Écart</t>
        </is>
      </c>
      <c r="E5" s="19" t="inlineStr">
        <is>
          <t>Arrêts min</t>
        </is>
      </c>
      <c r="F5" s="19" t="inlineStr">
        <is>
          <t>Rebuts</t>
        </is>
      </c>
      <c r="G5" s="19" t="inlineStr">
        <is>
          <t>Disponibilité moy.</t>
        </is>
      </c>
      <c r="H5" s="19" t="inlineStr">
        <is>
          <t>Qualité moy.</t>
        </is>
      </c>
      <c r="I5" s="19" t="inlineStr">
        <is>
          <t>TRS moy.</t>
        </is>
      </c>
      <c r="J5" s="19" t="inlineStr">
        <is>
          <t>Statut</t>
        </is>
      </c>
    </row>
    <row r="6">
      <c r="A6" s="18" t="inlineStr">
        <is>
          <t>Ligne A</t>
        </is>
      </c>
      <c r="B6" s="18">
        <f>SUMIF(Saisie_Production!$C$6:$C$105,A6,Saisie_Production!$F$6:$F$105)</f>
        <v/>
      </c>
      <c r="C6" s="18">
        <f>SUMIF(Saisie_Production!$C$6:$C$105,A6,Saisie_Production!$E$6:$E$105)</f>
        <v/>
      </c>
      <c r="D6" s="18">
        <f>B6-C6</f>
        <v/>
      </c>
      <c r="E6" s="18">
        <f>SUMIF(Saisie_Production!$C$6:$C$105,A6,Saisie_Production!$H$6:$H$105)</f>
        <v/>
      </c>
      <c r="F6" s="18">
        <f>SUMIF(Saisie_Production!$C$6:$C$105,A6,Saisie_Production!$I$6:$I$105)</f>
        <v/>
      </c>
      <c r="G6" s="21">
        <f>IFERROR(AVERAGEIF(Saisie_Production!$C$6:$C$105,A6,Saisie_Production!$K$6:$K$105),0)</f>
        <v/>
      </c>
      <c r="H6" s="21">
        <f>IFERROR(AVERAGEIF(Saisie_Production!$C$6:$C$105,A6,Saisie_Production!$M$6:$M$105),0)</f>
        <v/>
      </c>
      <c r="I6" s="21">
        <f>IFERROR(AVERAGEIF(Saisie_Production!$C$6:$C$105,A6,Saisie_Production!$N$6:$N$105),0)</f>
        <v/>
      </c>
      <c r="J6" s="18">
        <f>IF(I6&gt;=Parametres!$B$6,"OK",IF(I6&gt;=Parametres!$B$7,"Vigilance","Critique"))</f>
        <v/>
      </c>
    </row>
    <row r="7">
      <c r="A7" s="17" t="inlineStr">
        <is>
          <t>Ligne B</t>
        </is>
      </c>
      <c r="B7" s="17">
        <f>SUMIF(Saisie_Production!$C$6:$C$105,A7,Saisie_Production!$F$6:$F$105)</f>
        <v/>
      </c>
      <c r="C7" s="17">
        <f>SUMIF(Saisie_Production!$C$6:$C$105,A7,Saisie_Production!$E$6:$E$105)</f>
        <v/>
      </c>
      <c r="D7" s="17">
        <f>B7-C7</f>
        <v/>
      </c>
      <c r="E7" s="17">
        <f>SUMIF(Saisie_Production!$C$6:$C$105,A7,Saisie_Production!$H$6:$H$105)</f>
        <v/>
      </c>
      <c r="F7" s="17">
        <f>SUMIF(Saisie_Production!$C$6:$C$105,A7,Saisie_Production!$I$6:$I$105)</f>
        <v/>
      </c>
      <c r="G7" s="23">
        <f>IFERROR(AVERAGEIF(Saisie_Production!$C$6:$C$105,A7,Saisie_Production!$K$6:$K$105),0)</f>
        <v/>
      </c>
      <c r="H7" s="23">
        <f>IFERROR(AVERAGEIF(Saisie_Production!$C$6:$C$105,A7,Saisie_Production!$M$6:$M$105),0)</f>
        <v/>
      </c>
      <c r="I7" s="23">
        <f>IFERROR(AVERAGEIF(Saisie_Production!$C$6:$C$105,A7,Saisie_Production!$N$6:$N$105),0)</f>
        <v/>
      </c>
      <c r="J7" s="17">
        <f>IF(I7&gt;=Parametres!$B$6,"OK",IF(I7&gt;=Parametres!$B$7,"Vigilance","Critique"))</f>
        <v/>
      </c>
    </row>
    <row r="8">
      <c r="A8" s="18" t="inlineStr">
        <is>
          <t>Ligne C</t>
        </is>
      </c>
      <c r="B8" s="18">
        <f>SUMIF(Saisie_Production!$C$6:$C$105,A8,Saisie_Production!$F$6:$F$105)</f>
        <v/>
      </c>
      <c r="C8" s="18">
        <f>SUMIF(Saisie_Production!$C$6:$C$105,A8,Saisie_Production!$E$6:$E$105)</f>
        <v/>
      </c>
      <c r="D8" s="18">
        <f>B8-C8</f>
        <v/>
      </c>
      <c r="E8" s="18">
        <f>SUMIF(Saisie_Production!$C$6:$C$105,A8,Saisie_Production!$H$6:$H$105)</f>
        <v/>
      </c>
      <c r="F8" s="18">
        <f>SUMIF(Saisie_Production!$C$6:$C$105,A8,Saisie_Production!$I$6:$I$105)</f>
        <v/>
      </c>
      <c r="G8" s="21">
        <f>IFERROR(AVERAGEIF(Saisie_Production!$C$6:$C$105,A8,Saisie_Production!$K$6:$K$105),0)</f>
        <v/>
      </c>
      <c r="H8" s="21">
        <f>IFERROR(AVERAGEIF(Saisie_Production!$C$6:$C$105,A8,Saisie_Production!$M$6:$M$105),0)</f>
        <v/>
      </c>
      <c r="I8" s="21">
        <f>IFERROR(AVERAGEIF(Saisie_Production!$C$6:$C$105,A8,Saisie_Production!$N$6:$N$105),0)</f>
        <v/>
      </c>
      <c r="J8" s="18">
        <f>IF(I8&gt;=Parametres!$B$6,"OK",IF(I8&gt;=Parametres!$B$7,"Vigilance","Critique"))</f>
        <v/>
      </c>
    </row>
    <row r="9">
      <c r="A9" s="17" t="inlineStr">
        <is>
          <t>Presse 01</t>
        </is>
      </c>
      <c r="B9" s="17">
        <f>SUMIF(Saisie_Production!$C$6:$C$105,A9,Saisie_Production!$F$6:$F$105)</f>
        <v/>
      </c>
      <c r="C9" s="17">
        <f>SUMIF(Saisie_Production!$C$6:$C$105,A9,Saisie_Production!$E$6:$E$105)</f>
        <v/>
      </c>
      <c r="D9" s="17">
        <f>B9-C9</f>
        <v/>
      </c>
      <c r="E9" s="17">
        <f>SUMIF(Saisie_Production!$C$6:$C$105,A9,Saisie_Production!$H$6:$H$105)</f>
        <v/>
      </c>
      <c r="F9" s="17">
        <f>SUMIF(Saisie_Production!$C$6:$C$105,A9,Saisie_Production!$I$6:$I$105)</f>
        <v/>
      </c>
      <c r="G9" s="23">
        <f>IFERROR(AVERAGEIF(Saisie_Production!$C$6:$C$105,A9,Saisie_Production!$K$6:$K$105),0)</f>
        <v/>
      </c>
      <c r="H9" s="23">
        <f>IFERROR(AVERAGEIF(Saisie_Production!$C$6:$C$105,A9,Saisie_Production!$M$6:$M$105),0)</f>
        <v/>
      </c>
      <c r="I9" s="23">
        <f>IFERROR(AVERAGEIF(Saisie_Production!$C$6:$C$105,A9,Saisie_Production!$N$6:$N$105),0)</f>
        <v/>
      </c>
      <c r="J9" s="17">
        <f>IF(I9&gt;=Parametres!$B$6,"OK",IF(I9&gt;=Parametres!$B$7,"Vigilance","Critique"))</f>
        <v/>
      </c>
    </row>
    <row r="10">
      <c r="A10" s="18" t="inlineStr">
        <is>
          <t>Robot 02</t>
        </is>
      </c>
      <c r="B10" s="18">
        <f>SUMIF(Saisie_Production!$C$6:$C$105,A10,Saisie_Production!$F$6:$F$105)</f>
        <v/>
      </c>
      <c r="C10" s="18">
        <f>SUMIF(Saisie_Production!$C$6:$C$105,A10,Saisie_Production!$E$6:$E$105)</f>
        <v/>
      </c>
      <c r="D10" s="18">
        <f>B10-C10</f>
        <v/>
      </c>
      <c r="E10" s="18">
        <f>SUMIF(Saisie_Production!$C$6:$C$105,A10,Saisie_Production!$H$6:$H$105)</f>
        <v/>
      </c>
      <c r="F10" s="18">
        <f>SUMIF(Saisie_Production!$C$6:$C$105,A10,Saisie_Production!$I$6:$I$105)</f>
        <v/>
      </c>
      <c r="G10" s="21">
        <f>IFERROR(AVERAGEIF(Saisie_Production!$C$6:$C$105,A10,Saisie_Production!$K$6:$K$105),0)</f>
        <v/>
      </c>
      <c r="H10" s="21">
        <f>IFERROR(AVERAGEIF(Saisie_Production!$C$6:$C$105,A10,Saisie_Production!$M$6:$M$105),0)</f>
        <v/>
      </c>
      <c r="I10" s="21">
        <f>IFERROR(AVERAGEIF(Saisie_Production!$C$6:$C$105,A10,Saisie_Production!$N$6:$N$105),0)</f>
        <v/>
      </c>
      <c r="J10" s="18">
        <f>IF(I10&gt;=Parametres!$B$6,"OK",IF(I10&gt;=Parametres!$B$7,"Vigilance","Critique"))</f>
        <v/>
      </c>
    </row>
    <row r="11">
      <c r="A11" s="17" t="inlineStr">
        <is>
          <t>Conditionnement</t>
        </is>
      </c>
      <c r="B11" s="17">
        <f>SUMIF(Saisie_Production!$C$6:$C$105,A11,Saisie_Production!$F$6:$F$105)</f>
        <v/>
      </c>
      <c r="C11" s="17">
        <f>SUMIF(Saisie_Production!$C$6:$C$105,A11,Saisie_Production!$E$6:$E$105)</f>
        <v/>
      </c>
      <c r="D11" s="17">
        <f>B11-C11</f>
        <v/>
      </c>
      <c r="E11" s="17">
        <f>SUMIF(Saisie_Production!$C$6:$C$105,A11,Saisie_Production!$H$6:$H$105)</f>
        <v/>
      </c>
      <c r="F11" s="17">
        <f>SUMIF(Saisie_Production!$C$6:$C$105,A11,Saisie_Production!$I$6:$I$105)</f>
        <v/>
      </c>
      <c r="G11" s="23">
        <f>IFERROR(AVERAGEIF(Saisie_Production!$C$6:$C$105,A11,Saisie_Production!$K$6:$K$105),0)</f>
        <v/>
      </c>
      <c r="H11" s="23">
        <f>IFERROR(AVERAGEIF(Saisie_Production!$C$6:$C$105,A11,Saisie_Production!$M$6:$M$105),0)</f>
        <v/>
      </c>
      <c r="I11" s="23">
        <f>IFERROR(AVERAGEIF(Saisie_Production!$C$6:$C$105,A11,Saisie_Production!$N$6:$N$105),0)</f>
        <v/>
      </c>
      <c r="J11" s="17">
        <f>IF(I11&gt;=Parametres!$B$6,"OK",IF(I11&gt;=Parametres!$B$7,"Vigilance","Critique"))</f>
        <v/>
      </c>
    </row>
  </sheetData>
  <mergeCells count="2">
    <mergeCell ref="A1:J2"/>
    <mergeCell ref="A3:J3"/>
  </mergeCells>
  <conditionalFormatting sqref="I6:I11">
    <cfRule type="colorScale" priority="1">
      <colorScale>
        <cfvo type="num" val="0.5"/>
        <cfvo type="num" val="0.75"/>
        <cfvo type="num" val="0.95"/>
        <color rgb="00D64545"/>
        <color rgb="00F4A300"/>
        <color rgb="002E8B57"/>
      </colorScale>
    </cfRule>
  </conditionalFormatting>
  <conditionalFormatting sqref="J6:J11">
    <cfRule type="expression" priority="2" dxfId="0">
      <formula>J6="Critique"</formula>
    </cfRule>
    <cfRule type="expression" priority="3" dxfId="1">
      <formula>J6="Vigilance"</formula>
    </cfRule>
    <cfRule type="expression" priority="4" dxfId="2">
      <formula>J6="OK"</formula>
    </cfRule>
  </conditionalFormatting>
  <pageMargins left="0.75" right="0.75" top="1" bottom="1" header="0.5" footer="0.5"/>
  <pageSetup orientation="landscape" fitToHeight="0" fitToWidth="1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 fitToPage="1"/>
  </sheetPr>
  <dimension ref="A1:I79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</cols>
  <sheetData>
    <row r="1">
      <c r="A1" s="1" t="inlineStr">
        <is>
          <t>SUIVI DES ARRÊTS MACHINE</t>
        </is>
      </c>
    </row>
    <row r="2"/>
    <row r="3">
      <c r="A3" s="2" t="inlineStr">
        <is>
          <t>Analyse des causes d'arrêt et impact opérationnel</t>
        </is>
      </c>
    </row>
    <row r="5">
      <c r="A5" s="19" t="inlineStr">
        <is>
          <t>Date</t>
        </is>
      </c>
      <c r="B5" s="19" t="inlineStr">
        <is>
          <t>Machine</t>
        </is>
      </c>
      <c r="C5" s="19" t="inlineStr">
        <is>
          <t>Cause</t>
        </is>
      </c>
      <c r="D5" s="19" t="inlineStr">
        <is>
          <t>Durée (min)</t>
        </is>
      </c>
      <c r="E5" s="19" t="inlineStr">
        <is>
          <t>Criticité</t>
        </is>
      </c>
      <c r="F5" s="19" t="inlineStr">
        <is>
          <t>Action corrective</t>
        </is>
      </c>
      <c r="G5" s="19" t="inlineStr">
        <is>
          <t>Responsable</t>
        </is>
      </c>
      <c r="H5" s="19" t="inlineStr">
        <is>
          <t>Statut</t>
        </is>
      </c>
      <c r="I5" s="19" t="inlineStr">
        <is>
          <t>Coût estimé</t>
        </is>
      </c>
    </row>
    <row r="6">
      <c r="A6" s="20" t="n">
        <v>46143</v>
      </c>
      <c r="B6" s="18" t="inlineStr">
        <is>
          <t>Ligne A</t>
        </is>
      </c>
      <c r="C6" s="18" t="inlineStr">
        <is>
          <t>Réglage</t>
        </is>
      </c>
      <c r="D6" s="18" t="n">
        <v>35</v>
      </c>
      <c r="E6" s="18" t="inlineStr">
        <is>
          <t>Moyenne</t>
        </is>
      </c>
      <c r="F6" s="18" t="inlineStr">
        <is>
          <t>Standardiser le temps de réglage</t>
        </is>
      </c>
      <c r="G6" s="18" t="inlineStr">
        <is>
          <t>Chef atelier</t>
        </is>
      </c>
      <c r="H6" s="18" t="inlineStr">
        <is>
          <t>En cours</t>
        </is>
      </c>
      <c r="I6" s="24" t="n">
        <v>180</v>
      </c>
    </row>
    <row r="7">
      <c r="A7" s="22" t="n">
        <v>46145</v>
      </c>
      <c r="B7" s="17" t="inlineStr">
        <is>
          <t>Ligne C</t>
        </is>
      </c>
      <c r="C7" s="17" t="inlineStr">
        <is>
          <t>Manque matière</t>
        </is>
      </c>
      <c r="D7" s="17" t="n">
        <v>42</v>
      </c>
      <c r="E7" s="17" t="inlineStr">
        <is>
          <t>Haute</t>
        </is>
      </c>
      <c r="F7" s="17" t="inlineStr">
        <is>
          <t>Revoir seuil stock mini</t>
        </is>
      </c>
      <c r="G7" s="17" t="inlineStr">
        <is>
          <t>Supply chain</t>
        </is>
      </c>
      <c r="H7" s="17" t="inlineStr">
        <is>
          <t>Ouvert</t>
        </is>
      </c>
      <c r="I7" s="25" t="n">
        <v>420</v>
      </c>
    </row>
    <row r="8">
      <c r="A8" s="20" t="n">
        <v>46148</v>
      </c>
      <c r="B8" s="18" t="inlineStr">
        <is>
          <t>Conditionnement</t>
        </is>
      </c>
      <c r="C8" s="18" t="inlineStr">
        <is>
          <t>Panne mécanique</t>
        </is>
      </c>
      <c r="D8" s="18" t="n">
        <v>55</v>
      </c>
      <c r="E8" s="18" t="inlineStr">
        <is>
          <t>Haute</t>
        </is>
      </c>
      <c r="F8" s="18" t="inlineStr">
        <is>
          <t>Contrôle préventif hebdomadaire</t>
        </is>
      </c>
      <c r="G8" s="18" t="inlineStr">
        <is>
          <t>Maintenance</t>
        </is>
      </c>
      <c r="H8" s="18" t="inlineStr">
        <is>
          <t>Ouvert</t>
        </is>
      </c>
      <c r="I8" s="24" t="n">
        <v>650</v>
      </c>
    </row>
    <row r="9">
      <c r="A9" s="22" t="n">
        <v>46150</v>
      </c>
      <c r="B9" s="17" t="inlineStr">
        <is>
          <t>Ligne B</t>
        </is>
      </c>
      <c r="C9" s="17" t="inlineStr">
        <is>
          <t>Défaut électrique</t>
        </is>
      </c>
      <c r="D9" s="17" t="n">
        <v>62</v>
      </c>
      <c r="E9" s="17" t="inlineStr">
        <is>
          <t>Haute</t>
        </is>
      </c>
      <c r="F9" s="17" t="inlineStr">
        <is>
          <t>Remplacer capteur instable</t>
        </is>
      </c>
      <c r="G9" s="17" t="inlineStr">
        <is>
          <t>Maintenance</t>
        </is>
      </c>
      <c r="H9" s="17" t="inlineStr">
        <is>
          <t>En cours</t>
        </is>
      </c>
      <c r="I9" s="25" t="n">
        <v>740</v>
      </c>
    </row>
    <row r="10">
      <c r="A10" s="20" t="n">
        <v>46154</v>
      </c>
      <c r="B10" s="18" t="inlineStr">
        <is>
          <t>Conditionnement</t>
        </is>
      </c>
      <c r="C10" s="18" t="inlineStr">
        <is>
          <t>Qualité</t>
        </is>
      </c>
      <c r="D10" s="18" t="n">
        <v>48</v>
      </c>
      <c r="E10" s="18" t="inlineStr">
        <is>
          <t>Moyenne</t>
        </is>
      </c>
      <c r="F10" s="18" t="inlineStr">
        <is>
          <t>Recalibrer poste contrôle</t>
        </is>
      </c>
      <c r="G10" s="18" t="inlineStr">
        <is>
          <t>Qualité</t>
        </is>
      </c>
      <c r="H10" s="18" t="inlineStr">
        <is>
          <t>Clôturé</t>
        </is>
      </c>
      <c r="I10" s="24" t="n">
        <v>260</v>
      </c>
    </row>
    <row r="11">
      <c r="A11" s="17" t="n"/>
      <c r="B11" s="17" t="n"/>
      <c r="C11" s="17" t="n"/>
      <c r="D11" s="17" t="n"/>
      <c r="E11" s="17" t="n"/>
      <c r="F11" s="17" t="n"/>
      <c r="G11" s="17" t="n"/>
      <c r="H11" s="17" t="n"/>
      <c r="I11" s="25" t="n"/>
    </row>
    <row r="12">
      <c r="A12" s="18" t="n"/>
      <c r="B12" s="18" t="n"/>
      <c r="C12" s="18" t="n"/>
      <c r="D12" s="18" t="n"/>
      <c r="E12" s="18" t="n"/>
      <c r="F12" s="18" t="n"/>
      <c r="G12" s="18" t="n"/>
      <c r="H12" s="18" t="n"/>
      <c r="I12" s="24" t="n"/>
    </row>
    <row r="13">
      <c r="A13" s="17" t="n"/>
      <c r="B13" s="17" t="n"/>
      <c r="C13" s="17" t="n"/>
      <c r="D13" s="17" t="n"/>
      <c r="E13" s="17" t="n"/>
      <c r="F13" s="17" t="n"/>
      <c r="G13" s="17" t="n"/>
      <c r="H13" s="17" t="n"/>
      <c r="I13" s="25" t="n"/>
    </row>
    <row r="14">
      <c r="A14" s="18" t="n"/>
      <c r="B14" s="18" t="n"/>
      <c r="C14" s="18" t="n"/>
      <c r="D14" s="18" t="n"/>
      <c r="E14" s="18" t="n"/>
      <c r="F14" s="18" t="n"/>
      <c r="G14" s="18" t="n"/>
      <c r="H14" s="18" t="n"/>
      <c r="I14" s="24" t="n"/>
    </row>
    <row r="15">
      <c r="A15" s="17" t="n"/>
      <c r="B15" s="17" t="n"/>
      <c r="C15" s="17" t="n"/>
      <c r="D15" s="17" t="n"/>
      <c r="E15" s="17" t="n"/>
      <c r="F15" s="17" t="n"/>
      <c r="G15" s="17" t="n"/>
      <c r="H15" s="17" t="n"/>
      <c r="I15" s="25" t="n"/>
    </row>
    <row r="16">
      <c r="A16" s="18" t="n"/>
      <c r="B16" s="18" t="n"/>
      <c r="C16" s="18" t="n"/>
      <c r="D16" s="18" t="n"/>
      <c r="E16" s="18" t="n"/>
      <c r="F16" s="18" t="n"/>
      <c r="G16" s="18" t="n"/>
      <c r="H16" s="18" t="n"/>
      <c r="I16" s="24" t="n"/>
    </row>
    <row r="17">
      <c r="A17" s="17" t="n"/>
      <c r="B17" s="17" t="n"/>
      <c r="C17" s="17" t="n"/>
      <c r="D17" s="17" t="n"/>
      <c r="E17" s="17" t="n"/>
      <c r="F17" s="17" t="n"/>
      <c r="G17" s="17" t="n"/>
      <c r="H17" s="17" t="n"/>
      <c r="I17" s="25" t="n"/>
    </row>
    <row r="18">
      <c r="A18" s="18" t="n"/>
      <c r="B18" s="18" t="n"/>
      <c r="C18" s="18" t="n"/>
      <c r="D18" s="18" t="n"/>
      <c r="E18" s="18" t="n"/>
      <c r="F18" s="18" t="n"/>
      <c r="G18" s="18" t="n"/>
      <c r="H18" s="18" t="n"/>
      <c r="I18" s="24" t="n"/>
    </row>
    <row r="19">
      <c r="A19" s="17" t="n"/>
      <c r="B19" s="17" t="n"/>
      <c r="C19" s="17" t="n"/>
      <c r="D19" s="17" t="n"/>
      <c r="E19" s="17" t="n"/>
      <c r="F19" s="17" t="n"/>
      <c r="G19" s="17" t="n"/>
      <c r="H19" s="17" t="n"/>
      <c r="I19" s="25" t="n"/>
    </row>
    <row r="20">
      <c r="A20" s="18" t="n"/>
      <c r="B20" s="18" t="n"/>
      <c r="C20" s="18" t="n"/>
      <c r="D20" s="18" t="n"/>
      <c r="E20" s="18" t="n"/>
      <c r="F20" s="18" t="n"/>
      <c r="G20" s="18" t="n"/>
      <c r="H20" s="18" t="n"/>
      <c r="I20" s="24" t="n"/>
    </row>
    <row r="21">
      <c r="A21" s="17" t="n"/>
      <c r="B21" s="17" t="n"/>
      <c r="C21" s="17" t="n"/>
      <c r="D21" s="17" t="n"/>
      <c r="E21" s="17" t="n"/>
      <c r="F21" s="17" t="n"/>
      <c r="G21" s="17" t="n"/>
      <c r="H21" s="17" t="n"/>
      <c r="I21" s="25" t="n"/>
    </row>
    <row r="22">
      <c r="A22" s="18" t="n"/>
      <c r="B22" s="18" t="n"/>
      <c r="C22" s="18" t="n"/>
      <c r="D22" s="18" t="n"/>
      <c r="E22" s="18" t="n"/>
      <c r="F22" s="18" t="n"/>
      <c r="G22" s="18" t="n"/>
      <c r="H22" s="18" t="n"/>
      <c r="I22" s="24" t="n"/>
    </row>
    <row r="23">
      <c r="A23" s="17" t="n"/>
      <c r="B23" s="17" t="n"/>
      <c r="C23" s="17" t="n"/>
      <c r="D23" s="17" t="n"/>
      <c r="E23" s="17" t="n"/>
      <c r="F23" s="17" t="n"/>
      <c r="G23" s="17" t="n"/>
      <c r="H23" s="17" t="n"/>
      <c r="I23" s="25" t="n"/>
    </row>
    <row r="24">
      <c r="A24" s="18" t="n"/>
      <c r="B24" s="18" t="n"/>
      <c r="C24" s="18" t="n"/>
      <c r="D24" s="18" t="n"/>
      <c r="E24" s="18" t="n"/>
      <c r="F24" s="18" t="n"/>
      <c r="G24" s="18" t="n"/>
      <c r="H24" s="18" t="n"/>
      <c r="I24" s="24" t="n"/>
    </row>
    <row r="25">
      <c r="A25" s="17" t="n"/>
      <c r="B25" s="17" t="n"/>
      <c r="C25" s="17" t="n"/>
      <c r="D25" s="17" t="n"/>
      <c r="E25" s="17" t="n"/>
      <c r="F25" s="17" t="n"/>
      <c r="G25" s="17" t="n"/>
      <c r="H25" s="17" t="n"/>
      <c r="I25" s="25" t="n"/>
    </row>
    <row r="26">
      <c r="A26" s="18" t="n"/>
      <c r="B26" s="18" t="n"/>
      <c r="C26" s="18" t="n"/>
      <c r="D26" s="18" t="n"/>
      <c r="E26" s="18" t="n"/>
      <c r="F26" s="18" t="n"/>
      <c r="G26" s="18" t="n"/>
      <c r="H26" s="18" t="n"/>
      <c r="I26" s="24" t="n"/>
    </row>
    <row r="27">
      <c r="A27" s="17" t="n"/>
      <c r="B27" s="17" t="n"/>
      <c r="C27" s="17" t="n"/>
      <c r="D27" s="17" t="n"/>
      <c r="E27" s="17" t="n"/>
      <c r="F27" s="17" t="n"/>
      <c r="G27" s="17" t="n"/>
      <c r="H27" s="17" t="n"/>
      <c r="I27" s="25" t="n"/>
    </row>
    <row r="28">
      <c r="A28" s="18" t="n"/>
      <c r="B28" s="18" t="n"/>
      <c r="C28" s="18" t="n"/>
      <c r="D28" s="18" t="n"/>
      <c r="E28" s="18" t="n"/>
      <c r="F28" s="18" t="n"/>
      <c r="G28" s="18" t="n"/>
      <c r="H28" s="18" t="n"/>
      <c r="I28" s="24" t="n"/>
    </row>
    <row r="29">
      <c r="A29" s="17" t="n"/>
      <c r="B29" s="17" t="n"/>
      <c r="C29" s="17" t="n"/>
      <c r="D29" s="17" t="n"/>
      <c r="E29" s="17" t="n"/>
      <c r="F29" s="17" t="n"/>
      <c r="G29" s="17" t="n"/>
      <c r="H29" s="17" t="n"/>
      <c r="I29" s="25" t="n"/>
    </row>
    <row r="30">
      <c r="A30" s="18" t="n"/>
      <c r="B30" s="18" t="n"/>
      <c r="C30" s="18" t="n"/>
      <c r="D30" s="18" t="n"/>
      <c r="E30" s="18" t="n"/>
      <c r="F30" s="18" t="n"/>
      <c r="G30" s="18" t="n"/>
      <c r="H30" s="18" t="n"/>
      <c r="I30" s="24" t="n"/>
    </row>
    <row r="31">
      <c r="A31" s="17" t="n"/>
      <c r="B31" s="17" t="n"/>
      <c r="C31" s="17" t="n"/>
      <c r="D31" s="17" t="n"/>
      <c r="E31" s="17" t="n"/>
      <c r="F31" s="17" t="n"/>
      <c r="G31" s="17" t="n"/>
      <c r="H31" s="17" t="n"/>
      <c r="I31" s="25" t="n"/>
    </row>
    <row r="32">
      <c r="A32" s="18" t="n"/>
      <c r="B32" s="18" t="n"/>
      <c r="C32" s="18" t="n"/>
      <c r="D32" s="18" t="n"/>
      <c r="E32" s="18" t="n"/>
      <c r="F32" s="18" t="n"/>
      <c r="G32" s="18" t="n"/>
      <c r="H32" s="18" t="n"/>
      <c r="I32" s="24" t="n"/>
    </row>
    <row r="33">
      <c r="A33" s="17" t="n"/>
      <c r="B33" s="17" t="n"/>
      <c r="C33" s="17" t="n"/>
      <c r="D33" s="17" t="n"/>
      <c r="E33" s="17" t="n"/>
      <c r="F33" s="17" t="n"/>
      <c r="G33" s="17" t="n"/>
      <c r="H33" s="17" t="n"/>
      <c r="I33" s="25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24" t="n"/>
    </row>
    <row r="35">
      <c r="A35" s="17" t="n"/>
      <c r="B35" s="17" t="n"/>
      <c r="C35" s="17" t="n"/>
      <c r="D35" s="17" t="n"/>
      <c r="E35" s="17" t="n"/>
      <c r="F35" s="17" t="n"/>
      <c r="G35" s="17" t="n"/>
      <c r="H35" s="17" t="n"/>
      <c r="I35" s="25" t="n"/>
    </row>
    <row r="36">
      <c r="A36" s="18" t="n"/>
      <c r="B36" s="18" t="n"/>
      <c r="C36" s="18" t="n"/>
      <c r="D36" s="18" t="n"/>
      <c r="E36" s="18" t="n"/>
      <c r="F36" s="18" t="n"/>
      <c r="G36" s="18" t="n"/>
      <c r="H36" s="18" t="n"/>
      <c r="I36" s="24" t="n"/>
    </row>
    <row r="37">
      <c r="A37" s="17" t="n"/>
      <c r="B37" s="17" t="n"/>
      <c r="C37" s="17" t="n"/>
      <c r="D37" s="17" t="n"/>
      <c r="E37" s="17" t="n"/>
      <c r="F37" s="17" t="n"/>
      <c r="G37" s="17" t="n"/>
      <c r="H37" s="17" t="n"/>
      <c r="I37" s="25" t="n"/>
    </row>
    <row r="38">
      <c r="A38" s="18" t="n"/>
      <c r="B38" s="18" t="n"/>
      <c r="C38" s="18" t="n"/>
      <c r="D38" s="18" t="n"/>
      <c r="E38" s="18" t="n"/>
      <c r="F38" s="18" t="n"/>
      <c r="G38" s="18" t="n"/>
      <c r="H38" s="18" t="n"/>
      <c r="I38" s="24" t="n"/>
    </row>
    <row r="39">
      <c r="A39" s="17" t="n"/>
      <c r="B39" s="17" t="n"/>
      <c r="C39" s="17" t="n"/>
      <c r="D39" s="17" t="n"/>
      <c r="E39" s="17" t="n"/>
      <c r="F39" s="17" t="n"/>
      <c r="G39" s="17" t="n"/>
      <c r="H39" s="17" t="n"/>
      <c r="I39" s="25" t="n"/>
    </row>
    <row r="40">
      <c r="A40" s="18" t="n"/>
      <c r="B40" s="18" t="n"/>
      <c r="C40" s="18" t="n"/>
      <c r="D40" s="18" t="n"/>
      <c r="E40" s="18" t="n"/>
      <c r="F40" s="18" t="n"/>
      <c r="G40" s="18" t="n"/>
      <c r="H40" s="18" t="n"/>
      <c r="I40" s="24" t="n"/>
    </row>
    <row r="41">
      <c r="A41" s="17" t="n"/>
      <c r="B41" s="17" t="n"/>
      <c r="C41" s="17" t="n"/>
      <c r="D41" s="17" t="n"/>
      <c r="E41" s="17" t="n"/>
      <c r="F41" s="17" t="n"/>
      <c r="G41" s="17" t="n"/>
      <c r="H41" s="17" t="n"/>
      <c r="I41" s="25" t="n"/>
    </row>
    <row r="42">
      <c r="A42" s="18" t="n"/>
      <c r="B42" s="18" t="n"/>
      <c r="C42" s="18" t="n"/>
      <c r="D42" s="18" t="n"/>
      <c r="E42" s="18" t="n"/>
      <c r="F42" s="18" t="n"/>
      <c r="G42" s="18" t="n"/>
      <c r="H42" s="18" t="n"/>
      <c r="I42" s="24" t="n"/>
    </row>
    <row r="43">
      <c r="A43" s="17" t="n"/>
      <c r="B43" s="17" t="n"/>
      <c r="C43" s="17" t="n"/>
      <c r="D43" s="17" t="n"/>
      <c r="E43" s="17" t="n"/>
      <c r="F43" s="17" t="n"/>
      <c r="G43" s="17" t="n"/>
      <c r="H43" s="17" t="n"/>
      <c r="I43" s="25" t="n"/>
    </row>
    <row r="44">
      <c r="A44" s="18" t="n"/>
      <c r="B44" s="18" t="n"/>
      <c r="C44" s="18" t="n"/>
      <c r="D44" s="18" t="n"/>
      <c r="E44" s="18" t="n"/>
      <c r="F44" s="18" t="n"/>
      <c r="G44" s="18" t="n"/>
      <c r="H44" s="18" t="n"/>
      <c r="I44" s="24" t="n"/>
    </row>
    <row r="45">
      <c r="A45" s="17" t="n"/>
      <c r="B45" s="17" t="n"/>
      <c r="C45" s="17" t="n"/>
      <c r="D45" s="17" t="n"/>
      <c r="E45" s="17" t="n"/>
      <c r="F45" s="17" t="n"/>
      <c r="G45" s="17" t="n"/>
      <c r="H45" s="17" t="n"/>
      <c r="I45" s="25" t="n"/>
    </row>
    <row r="46">
      <c r="A46" s="18" t="n"/>
      <c r="B46" s="18" t="n"/>
      <c r="C46" s="18" t="n"/>
      <c r="D46" s="18" t="n"/>
      <c r="E46" s="18" t="n"/>
      <c r="F46" s="18" t="n"/>
      <c r="G46" s="18" t="n"/>
      <c r="H46" s="18" t="n"/>
      <c r="I46" s="24" t="n"/>
    </row>
    <row r="47">
      <c r="A47" s="17" t="n"/>
      <c r="B47" s="17" t="n"/>
      <c r="C47" s="17" t="n"/>
      <c r="D47" s="17" t="n"/>
      <c r="E47" s="17" t="n"/>
      <c r="F47" s="17" t="n"/>
      <c r="G47" s="17" t="n"/>
      <c r="H47" s="17" t="n"/>
      <c r="I47" s="25" t="n"/>
    </row>
    <row r="48">
      <c r="A48" s="18" t="n"/>
      <c r="B48" s="18" t="n"/>
      <c r="C48" s="18" t="n"/>
      <c r="D48" s="18" t="n"/>
      <c r="E48" s="18" t="n"/>
      <c r="F48" s="18" t="n"/>
      <c r="G48" s="18" t="n"/>
      <c r="H48" s="18" t="n"/>
      <c r="I48" s="24" t="n"/>
    </row>
    <row r="49">
      <c r="A49" s="17" t="n"/>
      <c r="B49" s="17" t="n"/>
      <c r="C49" s="17" t="n"/>
      <c r="D49" s="17" t="n"/>
      <c r="E49" s="17" t="n"/>
      <c r="F49" s="17" t="n"/>
      <c r="G49" s="17" t="n"/>
      <c r="H49" s="17" t="n"/>
      <c r="I49" s="25" t="n"/>
    </row>
    <row r="50">
      <c r="A50" s="18" t="n"/>
      <c r="B50" s="18" t="n"/>
      <c r="C50" s="18" t="n"/>
      <c r="D50" s="18" t="n"/>
      <c r="E50" s="18" t="n"/>
      <c r="F50" s="18" t="n"/>
      <c r="G50" s="18" t="n"/>
      <c r="H50" s="18" t="n"/>
      <c r="I50" s="24" t="n"/>
    </row>
    <row r="51">
      <c r="A51" s="17" t="n"/>
      <c r="B51" s="17" t="n"/>
      <c r="C51" s="17" t="n"/>
      <c r="D51" s="17" t="n"/>
      <c r="E51" s="17" t="n"/>
      <c r="F51" s="17" t="n"/>
      <c r="G51" s="17" t="n"/>
      <c r="H51" s="17" t="n"/>
      <c r="I51" s="25" t="n"/>
    </row>
    <row r="52">
      <c r="A52" s="18" t="n"/>
      <c r="B52" s="18" t="n"/>
      <c r="C52" s="18" t="n"/>
      <c r="D52" s="18" t="n"/>
      <c r="E52" s="18" t="n"/>
      <c r="F52" s="18" t="n"/>
      <c r="G52" s="18" t="n"/>
      <c r="H52" s="18" t="n"/>
      <c r="I52" s="24" t="n"/>
    </row>
    <row r="53">
      <c r="A53" s="17" t="n"/>
      <c r="B53" s="17" t="n"/>
      <c r="C53" s="17" t="n"/>
      <c r="D53" s="17" t="n"/>
      <c r="E53" s="17" t="n"/>
      <c r="F53" s="17" t="n"/>
      <c r="G53" s="17" t="n"/>
      <c r="H53" s="17" t="n"/>
      <c r="I53" s="25" t="n"/>
    </row>
    <row r="54">
      <c r="A54" s="18" t="n"/>
      <c r="B54" s="18" t="n"/>
      <c r="C54" s="18" t="n"/>
      <c r="D54" s="18" t="n"/>
      <c r="E54" s="18" t="n"/>
      <c r="F54" s="18" t="n"/>
      <c r="G54" s="18" t="n"/>
      <c r="H54" s="18" t="n"/>
      <c r="I54" s="24" t="n"/>
    </row>
    <row r="55">
      <c r="A55" s="17" t="n"/>
      <c r="B55" s="17" t="n"/>
      <c r="C55" s="17" t="n"/>
      <c r="D55" s="17" t="n"/>
      <c r="E55" s="17" t="n"/>
      <c r="F55" s="17" t="n"/>
      <c r="G55" s="17" t="n"/>
      <c r="H55" s="17" t="n"/>
      <c r="I55" s="25" t="n"/>
    </row>
    <row r="56">
      <c r="A56" s="18" t="n"/>
      <c r="B56" s="18" t="n"/>
      <c r="C56" s="18" t="n"/>
      <c r="D56" s="18" t="n"/>
      <c r="E56" s="18" t="n"/>
      <c r="F56" s="18" t="n"/>
      <c r="G56" s="18" t="n"/>
      <c r="H56" s="18" t="n"/>
      <c r="I56" s="24" t="n"/>
    </row>
    <row r="57">
      <c r="A57" s="17" t="n"/>
      <c r="B57" s="17" t="n"/>
      <c r="C57" s="17" t="n"/>
      <c r="D57" s="17" t="n"/>
      <c r="E57" s="17" t="n"/>
      <c r="F57" s="17" t="n"/>
      <c r="G57" s="17" t="n"/>
      <c r="H57" s="17" t="n"/>
      <c r="I57" s="25" t="n"/>
    </row>
    <row r="58">
      <c r="A58" s="18" t="n"/>
      <c r="B58" s="18" t="n"/>
      <c r="C58" s="18" t="n"/>
      <c r="D58" s="18" t="n"/>
      <c r="E58" s="18" t="n"/>
      <c r="F58" s="18" t="n"/>
      <c r="G58" s="18" t="n"/>
      <c r="H58" s="18" t="n"/>
      <c r="I58" s="24" t="n"/>
    </row>
    <row r="59">
      <c r="A59" s="17" t="n"/>
      <c r="B59" s="17" t="n"/>
      <c r="C59" s="17" t="n"/>
      <c r="D59" s="17" t="n"/>
      <c r="E59" s="17" t="n"/>
      <c r="F59" s="17" t="n"/>
      <c r="G59" s="17" t="n"/>
      <c r="H59" s="17" t="n"/>
      <c r="I59" s="25" t="n"/>
    </row>
    <row r="60">
      <c r="A60" s="18" t="n"/>
      <c r="B60" s="18" t="n"/>
      <c r="C60" s="18" t="n"/>
      <c r="D60" s="18" t="n"/>
      <c r="E60" s="18" t="n"/>
      <c r="F60" s="18" t="n"/>
      <c r="G60" s="18" t="n"/>
      <c r="H60" s="18" t="n"/>
      <c r="I60" s="24" t="n"/>
    </row>
    <row r="61">
      <c r="A61" s="17" t="n"/>
      <c r="B61" s="17" t="n"/>
      <c r="C61" s="17" t="n"/>
      <c r="D61" s="17" t="n"/>
      <c r="E61" s="17" t="n"/>
      <c r="F61" s="17" t="n"/>
      <c r="G61" s="17" t="n"/>
      <c r="H61" s="17" t="n"/>
      <c r="I61" s="25" t="n"/>
    </row>
    <row r="62">
      <c r="A62" s="18" t="n"/>
      <c r="B62" s="18" t="n"/>
      <c r="C62" s="18" t="n"/>
      <c r="D62" s="18" t="n"/>
      <c r="E62" s="18" t="n"/>
      <c r="F62" s="18" t="n"/>
      <c r="G62" s="18" t="n"/>
      <c r="H62" s="18" t="n"/>
      <c r="I62" s="24" t="n"/>
    </row>
    <row r="63">
      <c r="A63" s="17" t="n"/>
      <c r="B63" s="17" t="n"/>
      <c r="C63" s="17" t="n"/>
      <c r="D63" s="17" t="n"/>
      <c r="E63" s="17" t="n"/>
      <c r="F63" s="17" t="n"/>
      <c r="G63" s="17" t="n"/>
      <c r="H63" s="17" t="n"/>
      <c r="I63" s="25" t="n"/>
    </row>
    <row r="64">
      <c r="A64" s="18" t="n"/>
      <c r="B64" s="18" t="n"/>
      <c r="C64" s="18" t="n"/>
      <c r="D64" s="18" t="n"/>
      <c r="E64" s="18" t="n"/>
      <c r="F64" s="18" t="n"/>
      <c r="G64" s="18" t="n"/>
      <c r="H64" s="18" t="n"/>
      <c r="I64" s="24" t="n"/>
    </row>
    <row r="65">
      <c r="A65" s="17" t="n"/>
      <c r="B65" s="17" t="n"/>
      <c r="C65" s="17" t="n"/>
      <c r="D65" s="17" t="n"/>
      <c r="E65" s="17" t="n"/>
      <c r="F65" s="17" t="n"/>
      <c r="G65" s="17" t="n"/>
      <c r="H65" s="17" t="n"/>
      <c r="I65" s="25" t="n"/>
    </row>
    <row r="66">
      <c r="A66" s="18" t="n"/>
      <c r="B66" s="18" t="n"/>
      <c r="C66" s="18" t="n"/>
      <c r="D66" s="18" t="n"/>
      <c r="E66" s="18" t="n"/>
      <c r="F66" s="18" t="n"/>
      <c r="G66" s="18" t="n"/>
      <c r="H66" s="18" t="n"/>
      <c r="I66" s="24" t="n"/>
    </row>
    <row r="67">
      <c r="A67" s="17" t="n"/>
      <c r="B67" s="17" t="n"/>
      <c r="C67" s="17" t="n"/>
      <c r="D67" s="17" t="n"/>
      <c r="E67" s="17" t="n"/>
      <c r="F67" s="17" t="n"/>
      <c r="G67" s="17" t="n"/>
      <c r="H67" s="17" t="n"/>
      <c r="I67" s="25" t="n"/>
    </row>
    <row r="68">
      <c r="A68" s="18" t="n"/>
      <c r="B68" s="18" t="n"/>
      <c r="C68" s="18" t="n"/>
      <c r="D68" s="18" t="n"/>
      <c r="E68" s="18" t="n"/>
      <c r="F68" s="18" t="n"/>
      <c r="G68" s="18" t="n"/>
      <c r="H68" s="18" t="n"/>
      <c r="I68" s="24" t="n"/>
    </row>
    <row r="69">
      <c r="A69" s="17" t="n"/>
      <c r="B69" s="17" t="n"/>
      <c r="C69" s="17" t="n"/>
      <c r="D69" s="17" t="n"/>
      <c r="E69" s="17" t="n"/>
      <c r="F69" s="17" t="n"/>
      <c r="G69" s="17" t="n"/>
      <c r="H69" s="17" t="n"/>
      <c r="I69" s="25" t="n"/>
    </row>
    <row r="70">
      <c r="A70" s="18" t="n"/>
      <c r="B70" s="18" t="n"/>
      <c r="C70" s="18" t="n"/>
      <c r="D70" s="18" t="n"/>
      <c r="E70" s="18" t="n"/>
      <c r="F70" s="18" t="n"/>
      <c r="G70" s="18" t="n"/>
      <c r="H70" s="18" t="n"/>
      <c r="I70" s="24" t="n"/>
    </row>
    <row r="71">
      <c r="A71" s="17" t="n"/>
      <c r="B71" s="17" t="n"/>
      <c r="C71" s="17" t="n"/>
      <c r="D71" s="17" t="n"/>
      <c r="E71" s="17" t="n"/>
      <c r="F71" s="17" t="n"/>
      <c r="G71" s="17" t="n"/>
      <c r="H71" s="17" t="n"/>
      <c r="I71" s="25" t="n"/>
    </row>
    <row r="72">
      <c r="A72" s="18" t="n"/>
      <c r="B72" s="18" t="n"/>
      <c r="C72" s="18" t="n"/>
      <c r="D72" s="18" t="n"/>
      <c r="E72" s="18" t="n"/>
      <c r="F72" s="18" t="n"/>
      <c r="G72" s="18" t="n"/>
      <c r="H72" s="18" t="n"/>
      <c r="I72" s="24" t="n"/>
    </row>
    <row r="73">
      <c r="A73" s="17" t="n"/>
      <c r="B73" s="17" t="n"/>
      <c r="C73" s="17" t="n"/>
      <c r="D73" s="17" t="n"/>
      <c r="E73" s="17" t="n"/>
      <c r="F73" s="17" t="n"/>
      <c r="G73" s="17" t="n"/>
      <c r="H73" s="17" t="n"/>
      <c r="I73" s="25" t="n"/>
    </row>
    <row r="74">
      <c r="A74" s="18" t="n"/>
      <c r="B74" s="18" t="n"/>
      <c r="C74" s="18" t="n"/>
      <c r="D74" s="18" t="n"/>
      <c r="E74" s="18" t="n"/>
      <c r="F74" s="18" t="n"/>
      <c r="G74" s="18" t="n"/>
      <c r="H74" s="18" t="n"/>
      <c r="I74" s="24" t="n"/>
    </row>
    <row r="75">
      <c r="A75" s="17" t="n"/>
      <c r="B75" s="17" t="n"/>
      <c r="C75" s="17" t="n"/>
      <c r="D75" s="17" t="n"/>
      <c r="E75" s="17" t="n"/>
      <c r="F75" s="17" t="n"/>
      <c r="G75" s="17" t="n"/>
      <c r="H75" s="17" t="n"/>
      <c r="I75" s="25" t="n"/>
    </row>
    <row r="76">
      <c r="A76" s="18" t="n"/>
      <c r="B76" s="18" t="n"/>
      <c r="C76" s="18" t="n"/>
      <c r="D76" s="18" t="n"/>
      <c r="E76" s="18" t="n"/>
      <c r="F76" s="18" t="n"/>
      <c r="G76" s="18" t="n"/>
      <c r="H76" s="18" t="n"/>
      <c r="I76" s="24" t="n"/>
    </row>
    <row r="77">
      <c r="A77" s="17" t="n"/>
      <c r="B77" s="17" t="n"/>
      <c r="C77" s="17" t="n"/>
      <c r="D77" s="17" t="n"/>
      <c r="E77" s="17" t="n"/>
      <c r="F77" s="17" t="n"/>
      <c r="G77" s="17" t="n"/>
      <c r="H77" s="17" t="n"/>
      <c r="I77" s="25" t="n"/>
    </row>
    <row r="78">
      <c r="A78" s="18" t="n"/>
      <c r="B78" s="18" t="n"/>
      <c r="C78" s="18" t="n"/>
      <c r="D78" s="18" t="n"/>
      <c r="E78" s="18" t="n"/>
      <c r="F78" s="18" t="n"/>
      <c r="G78" s="18" t="n"/>
      <c r="H78" s="18" t="n"/>
      <c r="I78" s="24" t="n"/>
    </row>
    <row r="79">
      <c r="A79" s="17" t="n"/>
      <c r="B79" s="17" t="n"/>
      <c r="C79" s="17" t="n"/>
      <c r="D79" s="17" t="n"/>
      <c r="E79" s="17" t="n"/>
      <c r="F79" s="17" t="n"/>
      <c r="G79" s="17" t="n"/>
      <c r="H79" s="17" t="n"/>
      <c r="I79" s="25" t="n"/>
    </row>
  </sheetData>
  <mergeCells count="2">
    <mergeCell ref="A1:I2"/>
    <mergeCell ref="A3:I3"/>
  </mergeCells>
  <conditionalFormatting sqref="E6:E79">
    <cfRule type="expression" priority="1" dxfId="0">
      <formula>E6="Haute"</formula>
    </cfRule>
  </conditionalFormatting>
  <conditionalFormatting sqref="H6:H79">
    <cfRule type="expression" priority="2" dxfId="2">
      <formula>H6="Clôturé"</formula>
    </cfRule>
  </conditionalFormatting>
  <dataValidations count="4">
    <dataValidation sqref="B6:B79" showDropDown="0" showInputMessage="0" showErrorMessage="0" allowBlank="1" type="list">
      <formula1>=Parametres!$E$6:$E$11</formula1>
    </dataValidation>
    <dataValidation sqref="C6:C79" showDropDown="0" showInputMessage="0" showErrorMessage="0" allowBlank="1" type="list">
      <formula1>=Parametres!$G$6:$G$12</formula1>
    </dataValidation>
    <dataValidation sqref="E6:E79" showDropDown="0" showInputMessage="0" showErrorMessage="0" allowBlank="1" type="list">
      <formula1>"Basse,Moyenne,Haute"</formula1>
    </dataValidation>
    <dataValidation sqref="H6:H79" showDropDown="0" showInputMessage="0" showErrorMessage="0" allowBlank="1" type="list">
      <formula1>"Ouvert,En cours,Clôturé"</formula1>
    </dataValidation>
  </dataValidations>
  <pageMargins left="0.75" right="0.75" top="1" bottom="1" header="0.5" footer="0.5"/>
  <pageSetup orientation="landscape" fitToHeight="0" fitToWidth="1"/>
</worksheet>
</file>

<file path=xl/worksheets/sheet5.xml><?xml version="1.0" encoding="utf-8"?>
<worksheet xmlns="http://schemas.openxmlformats.org/spreadsheetml/2006/main">
  <sheetPr>
    <outlinePr summaryBelow="1" summaryRight="1"/>
    <pageSetUpPr fitToPage="1"/>
  </sheetPr>
  <dimension ref="A1:H12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4" customWidth="1" min="5" max="5"/>
    <col width="24" customWidth="1" min="6" max="6"/>
    <col width="24" customWidth="1" min="7" max="7"/>
  </cols>
  <sheetData>
    <row r="1">
      <c r="A1" s="1" t="inlineStr">
        <is>
          <t>PARAMÈTRES DU TABLEAU DE BORD</t>
        </is>
      </c>
    </row>
    <row r="2"/>
    <row r="3">
      <c r="A3" s="2" t="inlineStr">
        <is>
          <t>Seuils, listes déroulantes et règles d’alerte</t>
        </is>
      </c>
    </row>
    <row r="5">
      <c r="A5" s="19" t="inlineStr">
        <is>
          <t>Paramètre</t>
        </is>
      </c>
      <c r="B5" s="19" t="inlineStr">
        <is>
          <t>Valeur</t>
        </is>
      </c>
      <c r="C5" s="19" t="inlineStr">
        <is>
          <t>Utilisation</t>
        </is>
      </c>
      <c r="E5" s="16" t="inlineStr">
        <is>
          <t>Machines</t>
        </is>
      </c>
      <c r="F5" s="16" t="inlineStr">
        <is>
          <t>Equipes</t>
        </is>
      </c>
      <c r="G5" s="16" t="inlineStr">
        <is>
          <t>Causes arrêt</t>
        </is>
      </c>
    </row>
    <row r="6">
      <c r="A6" s="17" t="inlineStr">
        <is>
          <t>Seuil TRS vert</t>
        </is>
      </c>
      <c r="B6" s="26" t="n">
        <v>0.85</v>
      </c>
      <c r="C6" s="17" t="inlineStr">
        <is>
          <t>Statut OK</t>
        </is>
      </c>
      <c r="E6" s="17" t="inlineStr">
        <is>
          <t>Ligne A</t>
        </is>
      </c>
      <c r="F6" s="17" t="inlineStr">
        <is>
          <t>Equipe Matin</t>
        </is>
      </c>
      <c r="G6" s="17" t="inlineStr">
        <is>
          <t>Panne mécanique</t>
        </is>
      </c>
    </row>
    <row r="7">
      <c r="A7" s="17" t="inlineStr">
        <is>
          <t>Seuil TRS orange</t>
        </is>
      </c>
      <c r="B7" s="26" t="n">
        <v>0.7</v>
      </c>
      <c r="C7" s="17" t="inlineStr">
        <is>
          <t>Statut vigilance</t>
        </is>
      </c>
      <c r="E7" s="17" t="inlineStr">
        <is>
          <t>Ligne B</t>
        </is>
      </c>
      <c r="F7" s="17" t="inlineStr">
        <is>
          <t>Equipe Après-midi</t>
        </is>
      </c>
      <c r="G7" s="17" t="inlineStr">
        <is>
          <t>Défaut électrique</t>
        </is>
      </c>
    </row>
    <row r="8">
      <c r="A8" s="17" t="inlineStr">
        <is>
          <t>Seuil rebut critique</t>
        </is>
      </c>
      <c r="B8" s="26" t="n">
        <v>0.04</v>
      </c>
      <c r="C8" s="17" t="inlineStr">
        <is>
          <t>Alerte qualité</t>
        </is>
      </c>
      <c r="E8" s="17" t="inlineStr">
        <is>
          <t>Ligne C</t>
        </is>
      </c>
      <c r="F8" s="17" t="inlineStr">
        <is>
          <t>Equipe Nuit</t>
        </is>
      </c>
      <c r="G8" s="17" t="inlineStr">
        <is>
          <t>Réglage</t>
        </is>
      </c>
    </row>
    <row r="9">
      <c r="A9" s="17" t="inlineStr">
        <is>
          <t>Seuil retard critique</t>
        </is>
      </c>
      <c r="B9" s="26" t="n">
        <v>0.1</v>
      </c>
      <c r="C9" s="17" t="inlineStr">
        <is>
          <t>Écart production</t>
        </is>
      </c>
      <c r="E9" s="17" t="inlineStr">
        <is>
          <t>Presse 01</t>
        </is>
      </c>
      <c r="F9" s="17" t="n"/>
      <c r="G9" s="17" t="inlineStr">
        <is>
          <t>Manque matière</t>
        </is>
      </c>
    </row>
    <row r="10">
      <c r="E10" s="17" t="inlineStr">
        <is>
          <t>Robot 02</t>
        </is>
      </c>
      <c r="F10" s="17" t="n"/>
      <c r="G10" s="17" t="inlineStr">
        <is>
          <t>Maintenance</t>
        </is>
      </c>
    </row>
    <row r="11">
      <c r="E11" s="17" t="inlineStr">
        <is>
          <t>Conditionnement</t>
        </is>
      </c>
      <c r="F11" s="17" t="n"/>
      <c r="G11" s="17" t="inlineStr">
        <is>
          <t>Qualité</t>
        </is>
      </c>
    </row>
    <row r="12">
      <c r="E12" s="17" t="n"/>
      <c r="F12" s="17" t="n"/>
      <c r="G12" s="17" t="inlineStr">
        <is>
          <t>Changement série</t>
        </is>
      </c>
    </row>
  </sheetData>
  <mergeCells count="2">
    <mergeCell ref="A1:H2"/>
    <mergeCell ref="A3:H3"/>
  </mergeCells>
  <pageMargins left="0.75" right="0.75" top="1" bottom="1" header="0.5" footer="0.5"/>
  <pageSetup orientation="landscape" fitToHeight="0" fitToWidth="1"/>
</worksheet>
</file>

<file path=xl/worksheets/sheet6.xml><?xml version="1.0" encoding="utf-8"?>
<worksheet xmlns="http://schemas.openxmlformats.org/spreadsheetml/2006/main">
  <sheetPr>
    <outlinePr summaryBelow="1" summaryRight="1"/>
    <pageSetUpPr fitToPage="1"/>
  </sheetPr>
  <dimension ref="A1:H11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100" customWidth="1" min="2" max="2"/>
  </cols>
  <sheetData>
    <row r="1">
      <c r="A1" s="1" t="inlineStr">
        <is>
          <t>MODE D’EMPLOI DU FICHIER</t>
        </is>
      </c>
    </row>
    <row r="2"/>
    <row r="3">
      <c r="A3" s="2" t="inlineStr">
        <is>
          <t>Tableau de bord éditable, automatisé et prêt à adapter</t>
        </is>
      </c>
    </row>
    <row r="5">
      <c r="A5" s="27" t="inlineStr">
        <is>
          <t>Étape</t>
        </is>
      </c>
      <c r="B5" s="27" t="inlineStr">
        <is>
          <t>Description</t>
        </is>
      </c>
    </row>
    <row r="6" ht="46" customHeight="1">
      <c r="A6" s="28" t="inlineStr">
        <is>
          <t>1. Saisir les données</t>
        </is>
      </c>
      <c r="B6" s="29" t="inlineStr">
        <is>
          <t>Allez dans Saisie_Production et complétez les lignes : date, machine, équipe, production prévue, réelle, temps d’ouverture, arrêts et rebuts.</t>
        </is>
      </c>
    </row>
    <row r="7" ht="46" customHeight="1">
      <c r="A7" s="28" t="inlineStr">
        <is>
          <t>2. Laisser les formules calculer</t>
        </is>
      </c>
      <c r="B7" s="29" t="inlineStr">
        <is>
          <t>Les colonnes Bonnes pièces, Disponibilité, Performance, Qualité, TRS et Statut se remplissent automatiquement.</t>
        </is>
      </c>
    </row>
    <row r="8" ht="46" customHeight="1">
      <c r="A8" s="28" t="inlineStr">
        <is>
          <t>3. Suivre les arrêts</t>
        </is>
      </c>
      <c r="B8" s="29" t="inlineStr">
        <is>
          <t>Dans Arrets, détaillez la cause, la criticité, l’action corrective, le responsable et le statut.</t>
        </is>
      </c>
    </row>
    <row r="9" ht="46" customHeight="1">
      <c r="A9" s="28" t="inlineStr">
        <is>
          <t>4. Lire la synthèse</t>
        </is>
      </c>
      <c r="B9" s="29" t="inlineStr">
        <is>
          <t>Le Dashboard affiche les KPI, les graphiques, les alertes et le plan d’actions en une seule vue.</t>
        </is>
      </c>
    </row>
    <row r="10" ht="46" customHeight="1">
      <c r="A10" s="28" t="inlineStr">
        <is>
          <t>5. Modifier les seuils</t>
        </is>
      </c>
      <c r="B10" s="29" t="inlineStr">
        <is>
          <t>Dans Parametres, ajustez les seuils TRS, rebut critique et retard selon votre usine.</t>
        </is>
      </c>
    </row>
    <row r="11" ht="46" customHeight="1">
      <c r="A11" s="28" t="inlineStr">
        <is>
          <t>6. Adapter les machines</t>
        </is>
      </c>
      <c r="B11" s="29" t="inlineStr">
        <is>
          <t>Ajoutez ou modifiez les noms de machines dans Parametres. Les listes déroulantes utilisent cette base.</t>
        </is>
      </c>
    </row>
  </sheetData>
  <mergeCells count="2">
    <mergeCell ref="A1:H2"/>
    <mergeCell ref="A3:H3"/>
  </mergeCells>
  <pageMargins left="0.75" right="0.75" top="1" bottom="1" header="0.5" footer="0.5"/>
  <pageSetup orientation="landscape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2026-05-09T04:40:05Z</dcterms:created>
  <dcterms:modified xmlns:dcterms="http://purl.org/dc/terms/" xmlns:xsi="http://www.w3.org/2001/XMLSchema-instance" xsi:type="dcterms:W3CDTF">2026-05-09T04:40:05Z</dcterms:modified>
</cp:coreProperties>
</file>